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24226"/>
  <mc:AlternateContent xmlns:mc="http://schemas.openxmlformats.org/markup-compatibility/2006">
    <mc:Choice Requires="x15">
      <x15ac:absPath xmlns:x15ac="http://schemas.microsoft.com/office/spreadsheetml/2010/11/ac" url="C:\Users\heath\Desktop\Forward Curve\"/>
    </mc:Choice>
  </mc:AlternateContent>
  <xr:revisionPtr revIDLastSave="0" documentId="13_ncr:1_{1463748F-06CF-480B-9263-11D544724CB2}" xr6:coauthVersionLast="45" xr6:coauthVersionMax="45" xr10:uidLastSave="{00000000-0000-0000-0000-000000000000}"/>
  <bookViews>
    <workbookView xWindow="28680" yWindow="-120" windowWidth="29040" windowHeight="15840" xr2:uid="{00000000-000D-0000-FFFF-FFFF00000000}"/>
  </bookViews>
  <sheets>
    <sheet name="Forward Curve" sheetId="1" r:id="rId1"/>
    <sheet name="Notes &amp; Methodology" sheetId="5" r:id="rId2"/>
    <sheet name="Vols" sheetId="3" state="veryHidden" r:id="rId3"/>
    <sheet name="DataValidation" sheetId="4"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 i="3" l="1"/>
  <c r="P4" i="3"/>
  <c r="P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2" i="3"/>
  <c r="O46" i="3" l="1"/>
  <c r="O47" i="3" s="1"/>
  <c r="O45" i="3"/>
  <c r="O48" i="3" l="1"/>
  <c r="O33" i="3"/>
  <c r="O34" i="3" s="1"/>
  <c r="O35" i="3" s="1"/>
  <c r="O36" i="3" s="1"/>
  <c r="O37" i="3" s="1"/>
  <c r="O38" i="3" s="1"/>
  <c r="O39" i="3" s="1"/>
  <c r="O40" i="3" s="1"/>
  <c r="O41" i="3" s="1"/>
  <c r="O42" i="3" s="1"/>
  <c r="O43" i="3" s="1"/>
  <c r="O21" i="3"/>
  <c r="O22" i="3" s="1"/>
  <c r="O23" i="3" s="1"/>
  <c r="O24" i="3" s="1"/>
  <c r="O25" i="3" s="1"/>
  <c r="O26" i="3" s="1"/>
  <c r="O27" i="3" s="1"/>
  <c r="O28" i="3" s="1"/>
  <c r="O29" i="3" s="1"/>
  <c r="O30" i="3" s="1"/>
  <c r="O31" i="3" s="1"/>
  <c r="O9" i="3"/>
  <c r="O10" i="3" s="1"/>
  <c r="O11" i="3" s="1"/>
  <c r="O12" i="3" s="1"/>
  <c r="O13" i="3" s="1"/>
  <c r="O14" i="3" s="1"/>
  <c r="O15" i="3" s="1"/>
  <c r="O16" i="3" s="1"/>
  <c r="O17" i="3" s="1"/>
  <c r="O18" i="3" s="1"/>
  <c r="O19" i="3" s="1"/>
  <c r="O49" i="3" l="1"/>
  <c r="R3" i="3"/>
  <c r="R4" i="3"/>
  <c r="R5" i="3"/>
  <c r="R6" i="3"/>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2" i="3"/>
  <c r="Q3" i="3"/>
  <c r="Q4" i="3"/>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2" i="3"/>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O50" i="3" l="1"/>
  <c r="B13" i="1"/>
  <c r="D6" i="1" s="1"/>
  <c r="O51" i="3" l="1"/>
  <c r="A2" i="3"/>
  <c r="O52" i="3" l="1"/>
  <c r="M2" i="3"/>
  <c r="L2" i="3"/>
  <c r="K2" i="3"/>
  <c r="J2" i="3"/>
  <c r="D12" i="1"/>
  <c r="O53" i="3" l="1"/>
  <c r="T2" i="3"/>
  <c r="B14" i="1"/>
  <c r="O54" i="3" l="1"/>
  <c r="B15" i="1"/>
  <c r="A4" i="3" s="1"/>
  <c r="A3" i="3"/>
  <c r="O55" i="3" l="1"/>
  <c r="K3" i="3"/>
  <c r="L3" i="3"/>
  <c r="M3" i="3"/>
  <c r="J3" i="3"/>
  <c r="K4" i="3"/>
  <c r="L4" i="3"/>
  <c r="J4" i="3"/>
  <c r="M4" i="3"/>
  <c r="D13" i="1"/>
  <c r="B16" i="1"/>
  <c r="A5" i="3" s="1"/>
  <c r="O56" i="3" l="1"/>
  <c r="T3" i="3"/>
  <c r="T4" i="3"/>
  <c r="K5" i="3"/>
  <c r="L5" i="3"/>
  <c r="J5" i="3"/>
  <c r="M5" i="3"/>
  <c r="B17" i="1"/>
  <c r="A6" i="3" s="1"/>
  <c r="O57" i="3" l="1"/>
  <c r="T5" i="3"/>
  <c r="L6" i="3"/>
  <c r="K6" i="3"/>
  <c r="M6" i="3"/>
  <c r="J6" i="3"/>
  <c r="B18" i="1"/>
  <c r="A7" i="3" s="1"/>
  <c r="O58" i="3" l="1"/>
  <c r="T6" i="3"/>
  <c r="J7" i="3"/>
  <c r="K7" i="3"/>
  <c r="M7" i="3"/>
  <c r="L7" i="3"/>
  <c r="B19" i="1"/>
  <c r="A8" i="3" s="1"/>
  <c r="O59" i="3" l="1"/>
  <c r="T7" i="3"/>
  <c r="M8" i="3"/>
  <c r="K8" i="3"/>
  <c r="L8" i="3"/>
  <c r="J8" i="3"/>
  <c r="B20" i="1"/>
  <c r="A9" i="3" s="1"/>
  <c r="O60" i="3" l="1"/>
  <c r="T8" i="3"/>
  <c r="J9" i="3"/>
  <c r="M9" i="3"/>
  <c r="L9" i="3"/>
  <c r="K9" i="3"/>
  <c r="B21" i="1"/>
  <c r="A10" i="3" s="1"/>
  <c r="D14" i="1"/>
  <c r="O61" i="3" l="1"/>
  <c r="T9" i="3"/>
  <c r="D20" i="1" s="1"/>
  <c r="M10" i="3"/>
  <c r="K10" i="3"/>
  <c r="L10" i="3"/>
  <c r="J10" i="3"/>
  <c r="B22" i="1"/>
  <c r="A11" i="3" s="1"/>
  <c r="D15" i="1"/>
  <c r="O62" i="3" l="1"/>
  <c r="T10" i="3"/>
  <c r="K11" i="3"/>
  <c r="L11" i="3"/>
  <c r="M11" i="3"/>
  <c r="J11" i="3"/>
  <c r="B23" i="1"/>
  <c r="A12" i="3" s="1"/>
  <c r="O63" i="3" l="1"/>
  <c r="T11" i="3"/>
  <c r="D22" i="1" s="1"/>
  <c r="K12" i="3"/>
  <c r="L12" i="3"/>
  <c r="J12" i="3"/>
  <c r="M12" i="3"/>
  <c r="B24" i="1"/>
  <c r="A13" i="3" s="1"/>
  <c r="O64" i="3" l="1"/>
  <c r="T12" i="3"/>
  <c r="J13" i="3"/>
  <c r="K13" i="3"/>
  <c r="L13" i="3"/>
  <c r="M13" i="3"/>
  <c r="B25" i="1"/>
  <c r="A14" i="3" s="1"/>
  <c r="O65" i="3" l="1"/>
  <c r="T13" i="3"/>
  <c r="J14" i="3"/>
  <c r="M14" i="3"/>
  <c r="K14" i="3"/>
  <c r="L14" i="3"/>
  <c r="B26" i="1"/>
  <c r="A15" i="3" s="1"/>
  <c r="O66" i="3" l="1"/>
  <c r="T14" i="3"/>
  <c r="J15" i="3"/>
  <c r="K15" i="3"/>
  <c r="M15" i="3"/>
  <c r="L15" i="3"/>
  <c r="B27" i="1"/>
  <c r="A16" i="3" s="1"/>
  <c r="O67" i="3" l="1"/>
  <c r="T15" i="3"/>
  <c r="M16" i="3"/>
  <c r="K16" i="3"/>
  <c r="J16" i="3"/>
  <c r="L16" i="3"/>
  <c r="B28" i="1"/>
  <c r="A17" i="3" s="1"/>
  <c r="O68" i="3" l="1"/>
  <c r="T16" i="3"/>
  <c r="J17" i="3"/>
  <c r="M17" i="3"/>
  <c r="K17" i="3"/>
  <c r="L17" i="3"/>
  <c r="D16" i="1"/>
  <c r="B29" i="1"/>
  <c r="A18" i="3" s="1"/>
  <c r="O69" i="3" l="1"/>
  <c r="T17" i="3"/>
  <c r="L18" i="3"/>
  <c r="M18" i="3"/>
  <c r="K18" i="3"/>
  <c r="J18" i="3"/>
  <c r="D17" i="1"/>
  <c r="B30" i="1"/>
  <c r="A19" i="3" s="1"/>
  <c r="O70" i="3" l="1"/>
  <c r="T18" i="3"/>
  <c r="K19" i="3"/>
  <c r="L19" i="3"/>
  <c r="M19" i="3"/>
  <c r="J19" i="3"/>
  <c r="B31" i="1"/>
  <c r="A20" i="3" s="1"/>
  <c r="D18" i="1"/>
  <c r="O71" i="3" l="1"/>
  <c r="T19" i="3"/>
  <c r="J20" i="3"/>
  <c r="K20" i="3"/>
  <c r="L20" i="3"/>
  <c r="M20" i="3"/>
  <c r="B32" i="1"/>
  <c r="A21" i="3" s="1"/>
  <c r="D19" i="1"/>
  <c r="O72" i="3" l="1"/>
  <c r="T20" i="3"/>
  <c r="J21" i="3"/>
  <c r="K21" i="3"/>
  <c r="L21" i="3"/>
  <c r="M21" i="3"/>
  <c r="B33" i="1"/>
  <c r="A22" i="3" s="1"/>
  <c r="O73" i="3" l="1"/>
  <c r="T21" i="3"/>
  <c r="J22" i="3"/>
  <c r="M22" i="3"/>
  <c r="L22" i="3"/>
  <c r="K22" i="3"/>
  <c r="D21" i="1"/>
  <c r="B34" i="1"/>
  <c r="A23" i="3" s="1"/>
  <c r="O74" i="3" l="1"/>
  <c r="T22" i="3"/>
  <c r="J23" i="3"/>
  <c r="L23" i="3"/>
  <c r="K23" i="3"/>
  <c r="M23" i="3"/>
  <c r="B35" i="1"/>
  <c r="A24" i="3" s="1"/>
  <c r="O75" i="3" l="1"/>
  <c r="T23" i="3"/>
  <c r="M24" i="3"/>
  <c r="L24" i="3"/>
  <c r="J24" i="3"/>
  <c r="K24" i="3"/>
  <c r="D23" i="1"/>
  <c r="B36" i="1"/>
  <c r="A25" i="3" s="1"/>
  <c r="O76" i="3" l="1"/>
  <c r="T24" i="3"/>
  <c r="M25" i="3"/>
  <c r="J25" i="3"/>
  <c r="K25" i="3"/>
  <c r="L25" i="3"/>
  <c r="D24" i="1"/>
  <c r="B37" i="1"/>
  <c r="A26" i="3" s="1"/>
  <c r="O77" i="3" l="1"/>
  <c r="T25" i="3"/>
  <c r="K26" i="3"/>
  <c r="L26" i="3"/>
  <c r="J26" i="3"/>
  <c r="M26" i="3"/>
  <c r="D25" i="1"/>
  <c r="B38" i="1"/>
  <c r="A27" i="3" s="1"/>
  <c r="O78" i="3" l="1"/>
  <c r="T26" i="3"/>
  <c r="K27" i="3"/>
  <c r="L27" i="3"/>
  <c r="M27" i="3"/>
  <c r="J27" i="3"/>
  <c r="B39" i="1"/>
  <c r="A28" i="3" s="1"/>
  <c r="O79" i="3" l="1"/>
  <c r="T27" i="3"/>
  <c r="J28" i="3"/>
  <c r="M28" i="3"/>
  <c r="K28" i="3"/>
  <c r="L28" i="3"/>
  <c r="D26" i="1"/>
  <c r="D27" i="1"/>
  <c r="B40" i="1"/>
  <c r="A29" i="3" s="1"/>
  <c r="O80" i="3" l="1"/>
  <c r="T28" i="3"/>
  <c r="M29" i="3"/>
  <c r="J29" i="3"/>
  <c r="K29" i="3"/>
  <c r="L29" i="3"/>
  <c r="D28" i="1"/>
  <c r="B41" i="1"/>
  <c r="A30" i="3" s="1"/>
  <c r="O81" i="3" l="1"/>
  <c r="T29" i="3"/>
  <c r="M30" i="3"/>
  <c r="J30" i="3"/>
  <c r="K30" i="3"/>
  <c r="L30" i="3"/>
  <c r="D29" i="1"/>
  <c r="B42" i="1"/>
  <c r="A31" i="3" s="1"/>
  <c r="D31" i="1"/>
  <c r="O82" i="3" l="1"/>
  <c r="T30" i="3"/>
  <c r="K31" i="3"/>
  <c r="M31" i="3"/>
  <c r="L31" i="3"/>
  <c r="J31" i="3"/>
  <c r="B43" i="1"/>
  <c r="A32" i="3" s="1"/>
  <c r="O83" i="3" l="1"/>
  <c r="T31" i="3"/>
  <c r="J32" i="3"/>
  <c r="M32" i="3"/>
  <c r="K32" i="3"/>
  <c r="L32" i="3"/>
  <c r="D30" i="1"/>
  <c r="B44" i="1"/>
  <c r="A33" i="3" s="1"/>
  <c r="O84" i="3" l="1"/>
  <c r="T32" i="3"/>
  <c r="K33" i="3"/>
  <c r="M33" i="3"/>
  <c r="J33" i="3"/>
  <c r="L33" i="3"/>
  <c r="D32" i="1"/>
  <c r="B45" i="1"/>
  <c r="A34" i="3" s="1"/>
  <c r="O85" i="3" l="1"/>
  <c r="T33" i="3"/>
  <c r="K34" i="3"/>
  <c r="L34" i="3"/>
  <c r="M34" i="3"/>
  <c r="J34" i="3"/>
  <c r="D33" i="1"/>
  <c r="B46" i="1"/>
  <c r="A35" i="3" s="1"/>
  <c r="O86" i="3" l="1"/>
  <c r="T34" i="3"/>
  <c r="K35" i="3"/>
  <c r="L35" i="3"/>
  <c r="M35" i="3"/>
  <c r="J35" i="3"/>
  <c r="B47" i="1"/>
  <c r="A36" i="3" s="1"/>
  <c r="O87" i="3" l="1"/>
  <c r="T35" i="3"/>
  <c r="J36" i="3"/>
  <c r="M36" i="3"/>
  <c r="K36" i="3"/>
  <c r="L36" i="3"/>
  <c r="B48" i="1"/>
  <c r="A37" i="3" s="1"/>
  <c r="O88" i="3" l="1"/>
  <c r="T36" i="3"/>
  <c r="M37" i="3"/>
  <c r="J37" i="3"/>
  <c r="K37" i="3"/>
  <c r="L37" i="3"/>
  <c r="B49" i="1"/>
  <c r="A38" i="3" s="1"/>
  <c r="O89" i="3" l="1"/>
  <c r="T37" i="3"/>
  <c r="M38" i="3"/>
  <c r="L38" i="3"/>
  <c r="J38" i="3"/>
  <c r="K38" i="3"/>
  <c r="B50" i="1"/>
  <c r="A39" i="3" s="1"/>
  <c r="O90" i="3" l="1"/>
  <c r="T38" i="3"/>
  <c r="L39" i="3"/>
  <c r="J39" i="3"/>
  <c r="K39" i="3"/>
  <c r="M39" i="3"/>
  <c r="B51" i="1"/>
  <c r="A40" i="3" s="1"/>
  <c r="O91" i="3" l="1"/>
  <c r="T39" i="3"/>
  <c r="L40" i="3"/>
  <c r="M40" i="3"/>
  <c r="K40" i="3"/>
  <c r="J40" i="3"/>
  <c r="B52" i="1"/>
  <c r="A41" i="3" s="1"/>
  <c r="O92" i="3" l="1"/>
  <c r="T40" i="3"/>
  <c r="M41" i="3"/>
  <c r="J41" i="3"/>
  <c r="L41" i="3"/>
  <c r="K41" i="3"/>
  <c r="B53" i="1"/>
  <c r="A42" i="3" s="1"/>
  <c r="O93" i="3" l="1"/>
  <c r="T41" i="3"/>
  <c r="K42" i="3"/>
  <c r="L42" i="3"/>
  <c r="J42" i="3"/>
  <c r="M42" i="3"/>
  <c r="B54" i="1"/>
  <c r="A43" i="3" s="1"/>
  <c r="O94" i="3" l="1"/>
  <c r="T42" i="3"/>
  <c r="M43" i="3"/>
  <c r="J43" i="3"/>
  <c r="K43" i="3"/>
  <c r="L43" i="3"/>
  <c r="B55" i="1"/>
  <c r="A44" i="3" s="1"/>
  <c r="O95" i="3" l="1"/>
  <c r="T43" i="3"/>
  <c r="J44" i="3"/>
  <c r="M44" i="3"/>
  <c r="K44" i="3"/>
  <c r="L44" i="3"/>
  <c r="T44" i="3" s="1"/>
  <c r="B56" i="1"/>
  <c r="A45" i="3" s="1"/>
  <c r="O96" i="3" l="1"/>
  <c r="M45" i="3"/>
  <c r="K45" i="3"/>
  <c r="J45" i="3"/>
  <c r="L45" i="3"/>
  <c r="D45" i="1"/>
  <c r="B57" i="1"/>
  <c r="A46" i="3" s="1"/>
  <c r="O97" i="3" l="1"/>
  <c r="T45" i="3"/>
  <c r="K46" i="3"/>
  <c r="L46" i="3"/>
  <c r="J46" i="3"/>
  <c r="M46" i="3"/>
  <c r="D46" i="1"/>
  <c r="B58" i="1"/>
  <c r="A47" i="3" s="1"/>
  <c r="O98" i="3" l="1"/>
  <c r="T46" i="3"/>
  <c r="K47" i="3"/>
  <c r="L47" i="3"/>
  <c r="J47" i="3"/>
  <c r="M47" i="3"/>
  <c r="D47" i="1"/>
  <c r="B59" i="1"/>
  <c r="A48" i="3" s="1"/>
  <c r="O99" i="3" l="1"/>
  <c r="T47" i="3"/>
  <c r="M48" i="3"/>
  <c r="K48" i="3"/>
  <c r="L48" i="3"/>
  <c r="J48" i="3"/>
  <c r="D48" i="1"/>
  <c r="B60" i="1"/>
  <c r="A49" i="3" s="1"/>
  <c r="O100" i="3" l="1"/>
  <c r="T48" i="3"/>
  <c r="J49" i="3"/>
  <c r="M49" i="3"/>
  <c r="K49" i="3"/>
  <c r="L49" i="3"/>
  <c r="D49" i="1"/>
  <c r="B61" i="1"/>
  <c r="A50" i="3" s="1"/>
  <c r="O101" i="3" l="1"/>
  <c r="T49" i="3"/>
  <c r="M50" i="3"/>
  <c r="K50" i="3"/>
  <c r="L50" i="3"/>
  <c r="J50" i="3"/>
  <c r="D50" i="1"/>
  <c r="B62" i="1"/>
  <c r="A51" i="3" s="1"/>
  <c r="O102" i="3" l="1"/>
  <c r="T50" i="3"/>
  <c r="M51" i="3"/>
  <c r="L51" i="3"/>
  <c r="K51" i="3"/>
  <c r="J51" i="3"/>
  <c r="D51" i="1"/>
  <c r="B63" i="1"/>
  <c r="A52" i="3" s="1"/>
  <c r="O103" i="3" l="1"/>
  <c r="T51" i="3"/>
  <c r="J52" i="3"/>
  <c r="M52" i="3"/>
  <c r="K52" i="3"/>
  <c r="L52" i="3"/>
  <c r="D52" i="1"/>
  <c r="B64" i="1"/>
  <c r="A53" i="3" s="1"/>
  <c r="O104" i="3" l="1"/>
  <c r="T52" i="3"/>
  <c r="D63" i="1" s="1"/>
  <c r="L53" i="3"/>
  <c r="M53" i="3"/>
  <c r="J53" i="3"/>
  <c r="K53" i="3"/>
  <c r="D53" i="1"/>
  <c r="B65" i="1"/>
  <c r="A54" i="3" s="1"/>
  <c r="O105" i="3" l="1"/>
  <c r="T53" i="3"/>
  <c r="D64" i="1" s="1"/>
  <c r="K54" i="3"/>
  <c r="L54" i="3"/>
  <c r="M54" i="3"/>
  <c r="J54" i="3"/>
  <c r="D54" i="1"/>
  <c r="B66" i="1"/>
  <c r="A55" i="3" s="1"/>
  <c r="D56" i="1"/>
  <c r="D55" i="1"/>
  <c r="O106" i="3" l="1"/>
  <c r="T54" i="3"/>
  <c r="D65" i="1" s="1"/>
  <c r="J55" i="3"/>
  <c r="K55" i="3"/>
  <c r="L55" i="3"/>
  <c r="M55" i="3"/>
  <c r="B67" i="1"/>
  <c r="A56" i="3" s="1"/>
  <c r="D57" i="1"/>
  <c r="O107" i="3" l="1"/>
  <c r="T55" i="3"/>
  <c r="D66" i="1" s="1"/>
  <c r="K56" i="3"/>
  <c r="J56" i="3"/>
  <c r="M56" i="3"/>
  <c r="L56" i="3"/>
  <c r="B68" i="1"/>
  <c r="A57" i="3" s="1"/>
  <c r="D58" i="1"/>
  <c r="O108" i="3" l="1"/>
  <c r="T56" i="3"/>
  <c r="D67" i="1" s="1"/>
  <c r="M57" i="3"/>
  <c r="J57" i="3"/>
  <c r="K57" i="3"/>
  <c r="L57" i="3"/>
  <c r="B69" i="1"/>
  <c r="A58" i="3" s="1"/>
  <c r="D59" i="1"/>
  <c r="O109" i="3" l="1"/>
  <c r="T57" i="3"/>
  <c r="D68" i="1" s="1"/>
  <c r="M58" i="3"/>
  <c r="K58" i="3"/>
  <c r="L58" i="3"/>
  <c r="J58" i="3"/>
  <c r="B70" i="1"/>
  <c r="A59" i="3" s="1"/>
  <c r="D60" i="1"/>
  <c r="O110" i="3" l="1"/>
  <c r="T58" i="3"/>
  <c r="D69" i="1" s="1"/>
  <c r="J59" i="3"/>
  <c r="M59" i="3"/>
  <c r="K59" i="3"/>
  <c r="L59" i="3"/>
  <c r="B71" i="1"/>
  <c r="A60" i="3" s="1"/>
  <c r="D62" i="1"/>
  <c r="D61" i="1"/>
  <c r="O111" i="3" l="1"/>
  <c r="T59" i="3"/>
  <c r="D70" i="1" s="1"/>
  <c r="L60" i="3"/>
  <c r="M60" i="3"/>
  <c r="J60" i="3"/>
  <c r="K60" i="3"/>
  <c r="B72" i="1"/>
  <c r="A61" i="3" s="1"/>
  <c r="O112" i="3" l="1"/>
  <c r="T60" i="3"/>
  <c r="D71" i="1" s="1"/>
  <c r="K61" i="3"/>
  <c r="L61" i="3"/>
  <c r="J61" i="3"/>
  <c r="M61" i="3"/>
  <c r="B73" i="1"/>
  <c r="A62" i="3" s="1"/>
  <c r="O113" i="3" l="1"/>
  <c r="T61" i="3"/>
  <c r="D72" i="1" s="1"/>
  <c r="K62" i="3"/>
  <c r="L62" i="3"/>
  <c r="M62" i="3"/>
  <c r="J62" i="3"/>
  <c r="B74" i="1"/>
  <c r="A63" i="3" s="1"/>
  <c r="O114" i="3" l="1"/>
  <c r="T62" i="3"/>
  <c r="D73" i="1" s="1"/>
  <c r="J63" i="3"/>
  <c r="K63" i="3"/>
  <c r="M63" i="3"/>
  <c r="L63" i="3"/>
  <c r="B75" i="1"/>
  <c r="A64" i="3" s="1"/>
  <c r="O115" i="3" l="1"/>
  <c r="T63" i="3"/>
  <c r="D74" i="1" s="1"/>
  <c r="J64" i="3"/>
  <c r="L64" i="3"/>
  <c r="K64" i="3"/>
  <c r="M64" i="3"/>
  <c r="B76" i="1"/>
  <c r="A65" i="3" s="1"/>
  <c r="O116" i="3" l="1"/>
  <c r="T64" i="3"/>
  <c r="D75" i="1" s="1"/>
  <c r="M65" i="3"/>
  <c r="J65" i="3"/>
  <c r="K65" i="3"/>
  <c r="L65" i="3"/>
  <c r="B77" i="1"/>
  <c r="A66" i="3" s="1"/>
  <c r="O117" i="3" l="1"/>
  <c r="T65" i="3"/>
  <c r="D76" i="1" s="1"/>
  <c r="M66" i="3"/>
  <c r="K66" i="3"/>
  <c r="L66" i="3"/>
  <c r="J66" i="3"/>
  <c r="B78" i="1"/>
  <c r="A67" i="3" s="1"/>
  <c r="O118" i="3" l="1"/>
  <c r="T66" i="3"/>
  <c r="D77" i="1" s="1"/>
  <c r="L67" i="3"/>
  <c r="J67" i="3"/>
  <c r="M67" i="3"/>
  <c r="K67" i="3"/>
  <c r="B79" i="1"/>
  <c r="A68" i="3" s="1"/>
  <c r="O119" i="3" l="1"/>
  <c r="T67" i="3"/>
  <c r="D78" i="1" s="1"/>
  <c r="K68" i="3"/>
  <c r="L68" i="3"/>
  <c r="J68" i="3"/>
  <c r="M68" i="3"/>
  <c r="B80" i="1"/>
  <c r="A69" i="3" s="1"/>
  <c r="O120" i="3" l="1"/>
  <c r="T68" i="3"/>
  <c r="D79" i="1" s="1"/>
  <c r="K69" i="3"/>
  <c r="L69" i="3"/>
  <c r="J69" i="3"/>
  <c r="M69" i="3"/>
  <c r="B81" i="1"/>
  <c r="A70" i="3" s="1"/>
  <c r="O121" i="3" l="1"/>
  <c r="T69" i="3"/>
  <c r="D80" i="1" s="1"/>
  <c r="M70" i="3"/>
  <c r="K70" i="3"/>
  <c r="L70" i="3"/>
  <c r="J70" i="3"/>
  <c r="B82" i="1"/>
  <c r="A71" i="3" s="1"/>
  <c r="T70" i="3" l="1"/>
  <c r="D81" i="1" s="1"/>
  <c r="J71" i="3"/>
  <c r="K71" i="3"/>
  <c r="M71" i="3"/>
  <c r="L71" i="3"/>
  <c r="B83" i="1"/>
  <c r="A72" i="3" s="1"/>
  <c r="T71" i="3" l="1"/>
  <c r="D82" i="1" s="1"/>
  <c r="M72" i="3"/>
  <c r="K72" i="3"/>
  <c r="J72" i="3"/>
  <c r="L72" i="3"/>
  <c r="T72" i="3" s="1"/>
  <c r="B84" i="1"/>
  <c r="A73" i="3" s="1"/>
  <c r="J73" i="3" l="1"/>
  <c r="M73" i="3"/>
  <c r="L73" i="3"/>
  <c r="K73" i="3"/>
  <c r="D83" i="1"/>
  <c r="B85" i="1"/>
  <c r="A74" i="3" s="1"/>
  <c r="T73" i="3" l="1"/>
  <c r="D84" i="1" s="1"/>
  <c r="M74" i="3"/>
  <c r="K74" i="3"/>
  <c r="L74" i="3"/>
  <c r="J74" i="3"/>
  <c r="B86" i="1"/>
  <c r="A75" i="3" s="1"/>
  <c r="T74" i="3" l="1"/>
  <c r="D85" i="1" s="1"/>
  <c r="K75" i="3"/>
  <c r="L75" i="3"/>
  <c r="M75" i="3"/>
  <c r="J75" i="3"/>
  <c r="B87" i="1"/>
  <c r="A76" i="3" s="1"/>
  <c r="T75" i="3" l="1"/>
  <c r="D86" i="1" s="1"/>
  <c r="K76" i="3"/>
  <c r="L76" i="3"/>
  <c r="J76" i="3"/>
  <c r="M76" i="3"/>
  <c r="B88" i="1"/>
  <c r="A77" i="3" s="1"/>
  <c r="T76" i="3" l="1"/>
  <c r="D87" i="1" s="1"/>
  <c r="J77" i="3"/>
  <c r="K77" i="3"/>
  <c r="L77" i="3"/>
  <c r="M77" i="3"/>
  <c r="B89" i="1"/>
  <c r="A78" i="3" s="1"/>
  <c r="T77" i="3" l="1"/>
  <c r="D88" i="1" s="1"/>
  <c r="J78" i="3"/>
  <c r="K78" i="3"/>
  <c r="M78" i="3"/>
  <c r="L78" i="3"/>
  <c r="B90" i="1"/>
  <c r="A79" i="3" s="1"/>
  <c r="T78" i="3" l="1"/>
  <c r="D89" i="1" s="1"/>
  <c r="K79" i="3"/>
  <c r="J79" i="3"/>
  <c r="M79" i="3"/>
  <c r="L79" i="3"/>
  <c r="B91" i="1"/>
  <c r="A80" i="3" s="1"/>
  <c r="T79" i="3" l="1"/>
  <c r="D90" i="1" s="1"/>
  <c r="L80" i="3"/>
  <c r="M80" i="3"/>
  <c r="J80" i="3"/>
  <c r="K80" i="3"/>
  <c r="B92" i="1"/>
  <c r="A81" i="3" s="1"/>
  <c r="T80" i="3" l="1"/>
  <c r="D91" i="1" s="1"/>
  <c r="M81" i="3"/>
  <c r="K81" i="3"/>
  <c r="L81" i="3"/>
  <c r="J81" i="3"/>
  <c r="B93" i="1"/>
  <c r="A82" i="3" s="1"/>
  <c r="T81" i="3" l="1"/>
  <c r="D92" i="1" s="1"/>
  <c r="L82" i="3"/>
  <c r="M82" i="3"/>
  <c r="K82" i="3"/>
  <c r="J82" i="3"/>
  <c r="B94" i="1"/>
  <c r="A83" i="3" s="1"/>
  <c r="T82" i="3" l="1"/>
  <c r="D93" i="1" s="1"/>
  <c r="K83" i="3"/>
  <c r="L83" i="3"/>
  <c r="M83" i="3"/>
  <c r="J83" i="3"/>
  <c r="B95" i="1"/>
  <c r="A84" i="3" s="1"/>
  <c r="T83" i="3" l="1"/>
  <c r="D94" i="1" s="1"/>
  <c r="J84" i="3"/>
  <c r="K84" i="3"/>
  <c r="L84" i="3"/>
  <c r="M84" i="3"/>
  <c r="B96" i="1"/>
  <c r="A85" i="3" s="1"/>
  <c r="T84" i="3" l="1"/>
  <c r="D95" i="1" s="1"/>
  <c r="J85" i="3"/>
  <c r="K85" i="3"/>
  <c r="L85" i="3"/>
  <c r="M85" i="3"/>
  <c r="B97" i="1"/>
  <c r="A86" i="3" s="1"/>
  <c r="T85" i="3" l="1"/>
  <c r="D96" i="1" s="1"/>
  <c r="J86" i="3"/>
  <c r="M86" i="3"/>
  <c r="L86" i="3"/>
  <c r="K86" i="3"/>
  <c r="B98" i="1"/>
  <c r="A87" i="3" s="1"/>
  <c r="T86" i="3" l="1"/>
  <c r="D97" i="1" s="1"/>
  <c r="J87" i="3"/>
  <c r="L87" i="3"/>
  <c r="M87" i="3"/>
  <c r="K87" i="3"/>
  <c r="B99" i="1"/>
  <c r="A88" i="3" s="1"/>
  <c r="T87" i="3" l="1"/>
  <c r="D98" i="1" s="1"/>
  <c r="J88" i="3"/>
  <c r="M88" i="3"/>
  <c r="L88" i="3"/>
  <c r="K88" i="3"/>
  <c r="B100" i="1"/>
  <c r="A89" i="3" s="1"/>
  <c r="T88" i="3" l="1"/>
  <c r="D99" i="1" s="1"/>
  <c r="J89" i="3"/>
  <c r="L89" i="3"/>
  <c r="M89" i="3"/>
  <c r="K89" i="3"/>
  <c r="B101" i="1"/>
  <c r="A90" i="3" s="1"/>
  <c r="T89" i="3" l="1"/>
  <c r="D100" i="1" s="1"/>
  <c r="K90" i="3"/>
  <c r="L90" i="3"/>
  <c r="J90" i="3"/>
  <c r="M90" i="3"/>
  <c r="B102" i="1"/>
  <c r="A91" i="3" s="1"/>
  <c r="T90" i="3" l="1"/>
  <c r="D101" i="1" s="1"/>
  <c r="K91" i="3"/>
  <c r="L91" i="3"/>
  <c r="J91" i="3"/>
  <c r="M91" i="3"/>
  <c r="B103" i="1"/>
  <c r="A92" i="3" s="1"/>
  <c r="T91" i="3" l="1"/>
  <c r="D102" i="1" s="1"/>
  <c r="M92" i="3"/>
  <c r="K92" i="3"/>
  <c r="L92" i="3"/>
  <c r="J92" i="3"/>
  <c r="B104" i="1"/>
  <c r="A93" i="3" s="1"/>
  <c r="T92" i="3" l="1"/>
  <c r="D103" i="1" s="1"/>
  <c r="M93" i="3"/>
  <c r="J93" i="3"/>
  <c r="L93" i="3"/>
  <c r="K93" i="3"/>
  <c r="B105" i="1"/>
  <c r="A94" i="3" s="1"/>
  <c r="T93" i="3" l="1"/>
  <c r="D104" i="1" s="1"/>
  <c r="J94" i="3"/>
  <c r="K94" i="3"/>
  <c r="L94" i="3"/>
  <c r="M94" i="3"/>
  <c r="B106" i="1"/>
  <c r="A95" i="3" s="1"/>
  <c r="T94" i="3" l="1"/>
  <c r="D105" i="1" s="1"/>
  <c r="K95" i="3"/>
  <c r="M95" i="3"/>
  <c r="L95" i="3"/>
  <c r="J95" i="3"/>
  <c r="B107" i="1"/>
  <c r="A96" i="3" s="1"/>
  <c r="T95" i="3" l="1"/>
  <c r="D106" i="1" s="1"/>
  <c r="K96" i="3"/>
  <c r="M96" i="3"/>
  <c r="L96" i="3"/>
  <c r="T96" i="3" s="1"/>
  <c r="D107" i="1" s="1"/>
  <c r="J96" i="3"/>
  <c r="B108" i="1"/>
  <c r="A97" i="3" s="1"/>
  <c r="M97" i="3" l="1"/>
  <c r="K97" i="3"/>
  <c r="J97" i="3"/>
  <c r="L97" i="3"/>
  <c r="B109" i="1"/>
  <c r="A98" i="3" s="1"/>
  <c r="T97" i="3" l="1"/>
  <c r="D108" i="1" s="1"/>
  <c r="K98" i="3"/>
  <c r="L98" i="3"/>
  <c r="J98" i="3"/>
  <c r="M98" i="3"/>
  <c r="B110" i="1"/>
  <c r="A99" i="3" s="1"/>
  <c r="T98" i="3" l="1"/>
  <c r="D109" i="1" s="1"/>
  <c r="K99" i="3"/>
  <c r="L99" i="3"/>
  <c r="J99" i="3"/>
  <c r="M99" i="3"/>
  <c r="B111" i="1"/>
  <c r="A100" i="3" s="1"/>
  <c r="T99" i="3" l="1"/>
  <c r="D110" i="1" s="1"/>
  <c r="M100" i="3"/>
  <c r="K100" i="3"/>
  <c r="L100" i="3"/>
  <c r="J100" i="3"/>
  <c r="B112" i="1"/>
  <c r="A101" i="3" s="1"/>
  <c r="T100" i="3" l="1"/>
  <c r="D111" i="1" s="1"/>
  <c r="M101" i="3"/>
  <c r="L101" i="3"/>
  <c r="K101" i="3"/>
  <c r="J101" i="3"/>
  <c r="B113" i="1"/>
  <c r="A102" i="3" s="1"/>
  <c r="T101" i="3" l="1"/>
  <c r="D112" i="1" s="1"/>
  <c r="L102" i="3"/>
  <c r="J102" i="3"/>
  <c r="M102" i="3"/>
  <c r="K102" i="3"/>
  <c r="B114" i="1"/>
  <c r="A103" i="3" s="1"/>
  <c r="T102" i="3" l="1"/>
  <c r="D113" i="1" s="1"/>
  <c r="L103" i="3"/>
  <c r="J103" i="3"/>
  <c r="M103" i="3"/>
  <c r="K103" i="3"/>
  <c r="B115" i="1"/>
  <c r="A104" i="3" s="1"/>
  <c r="T103" i="3" l="1"/>
  <c r="D114" i="1" s="1"/>
  <c r="K104" i="3"/>
  <c r="J104" i="3"/>
  <c r="M104" i="3"/>
  <c r="L104" i="3"/>
  <c r="B116" i="1"/>
  <c r="A105" i="3" s="1"/>
  <c r="T104" i="3" l="1"/>
  <c r="D115" i="1" s="1"/>
  <c r="J105" i="3"/>
  <c r="M105" i="3"/>
  <c r="L105" i="3"/>
  <c r="K105" i="3"/>
  <c r="B117" i="1"/>
  <c r="A106" i="3" s="1"/>
  <c r="T105" i="3" l="1"/>
  <c r="D116" i="1" s="1"/>
  <c r="K106" i="3"/>
  <c r="J106" i="3"/>
  <c r="L106" i="3"/>
  <c r="M106" i="3"/>
  <c r="B118" i="1"/>
  <c r="A107" i="3" s="1"/>
  <c r="T106" i="3" l="1"/>
  <c r="D117" i="1" s="1"/>
  <c r="M107" i="3"/>
  <c r="J107" i="3"/>
  <c r="K107" i="3"/>
  <c r="L107" i="3"/>
  <c r="T107" i="3" s="1"/>
  <c r="D118" i="1" s="1"/>
  <c r="B119" i="1"/>
  <c r="A108" i="3" s="1"/>
  <c r="J108" i="3" l="1"/>
  <c r="M108" i="3"/>
  <c r="L108" i="3"/>
  <c r="K108" i="3"/>
  <c r="B120" i="1"/>
  <c r="A109" i="3" s="1"/>
  <c r="T108" i="3" l="1"/>
  <c r="D119" i="1" s="1"/>
  <c r="M109" i="3"/>
  <c r="K109" i="3"/>
  <c r="L109" i="3"/>
  <c r="J109" i="3"/>
  <c r="B121" i="1"/>
  <c r="A110" i="3" s="1"/>
  <c r="T109" i="3" l="1"/>
  <c r="D120" i="1" s="1"/>
  <c r="K110" i="3"/>
  <c r="L110" i="3"/>
  <c r="J110" i="3"/>
  <c r="M110" i="3"/>
  <c r="B122" i="1"/>
  <c r="A111" i="3" s="1"/>
  <c r="T110" i="3" l="1"/>
  <c r="D121" i="1" s="1"/>
  <c r="K111" i="3"/>
  <c r="L111" i="3"/>
  <c r="M111" i="3"/>
  <c r="J111" i="3"/>
  <c r="B123" i="1"/>
  <c r="A112" i="3" s="1"/>
  <c r="T111" i="3" l="1"/>
  <c r="D122" i="1" s="1"/>
  <c r="J112" i="3"/>
  <c r="K112" i="3"/>
  <c r="L112" i="3"/>
  <c r="M112" i="3"/>
  <c r="B124" i="1"/>
  <c r="A113" i="3" s="1"/>
  <c r="T112" i="3" l="1"/>
  <c r="D123" i="1" s="1"/>
  <c r="M113" i="3"/>
  <c r="K113" i="3"/>
  <c r="J113" i="3"/>
  <c r="L113" i="3"/>
  <c r="T113" i="3" s="1"/>
  <c r="D124" i="1" s="1"/>
  <c r="B125" i="1"/>
  <c r="A114" i="3" s="1"/>
  <c r="M114" i="3" l="1"/>
  <c r="K114" i="3"/>
  <c r="L114" i="3"/>
  <c r="J114" i="3"/>
  <c r="B126" i="1"/>
  <c r="A115" i="3" s="1"/>
  <c r="T114" i="3" l="1"/>
  <c r="D125" i="1" s="1"/>
  <c r="M115" i="3"/>
  <c r="L115" i="3"/>
  <c r="K115" i="3"/>
  <c r="J115" i="3"/>
  <c r="B127" i="1"/>
  <c r="A116" i="3" s="1"/>
  <c r="T115" i="3" l="1"/>
  <c r="D126" i="1" s="1"/>
  <c r="M116" i="3"/>
  <c r="K116" i="3"/>
  <c r="L116" i="3"/>
  <c r="J116" i="3"/>
  <c r="B128" i="1"/>
  <c r="A117" i="3" s="1"/>
  <c r="T116" i="3" l="1"/>
  <c r="D127" i="1" s="1"/>
  <c r="L117" i="3"/>
  <c r="J117" i="3"/>
  <c r="M117" i="3"/>
  <c r="K117" i="3"/>
  <c r="B129" i="1"/>
  <c r="A118" i="3" s="1"/>
  <c r="T117" i="3" l="1"/>
  <c r="D128" i="1" s="1"/>
  <c r="K118" i="3"/>
  <c r="L118" i="3"/>
  <c r="M118" i="3"/>
  <c r="J118" i="3"/>
  <c r="B130" i="1"/>
  <c r="A119" i="3" s="1"/>
  <c r="T118" i="3" l="1"/>
  <c r="D129" i="1" s="1"/>
  <c r="K119" i="3"/>
  <c r="L119" i="3"/>
  <c r="J119" i="3"/>
  <c r="M119" i="3"/>
  <c r="B131" i="1"/>
  <c r="A120" i="3" s="1"/>
  <c r="T119" i="3" l="1"/>
  <c r="D130" i="1" s="1"/>
  <c r="J120" i="3"/>
  <c r="L120" i="3"/>
  <c r="K120" i="3"/>
  <c r="M120" i="3"/>
  <c r="B132" i="1"/>
  <c r="A121" i="3" s="1"/>
  <c r="T120" i="3" l="1"/>
  <c r="D131" i="1" s="1"/>
  <c r="M121" i="3"/>
  <c r="J121" i="3"/>
  <c r="K121" i="3"/>
  <c r="L121" i="3"/>
  <c r="T121" i="3" l="1"/>
  <c r="D132" i="1" s="1"/>
  <c r="D34" i="1"/>
  <c r="D35" i="1" l="1"/>
  <c r="D36" i="1" l="1"/>
  <c r="D37" i="1" l="1"/>
  <c r="D38" i="1" l="1"/>
  <c r="D39" i="1" l="1"/>
  <c r="D40" i="1" l="1"/>
  <c r="D41" i="1" l="1"/>
  <c r="D42" i="1" l="1"/>
  <c r="D44" i="1" l="1"/>
  <c r="D43" i="1"/>
</calcChain>
</file>

<file path=xl/sharedStrings.xml><?xml version="1.0" encoding="utf-8"?>
<sst xmlns="http://schemas.openxmlformats.org/spreadsheetml/2006/main" count="52" uniqueCount="42">
  <si>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</si>
  <si>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</si>
  <si>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</si>
  <si>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</si>
  <si>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</si>
  <si>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</si>
  <si>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</si>
  <si>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</si>
  <si>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</si>
  <si>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</si>
  <si>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</si>
  <si>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</si>
  <si>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</si>
  <si>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</si>
  <si>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</si>
  <si>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</si>
  <si>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LIBOR @ 4.00%</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</si>
  <si>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</si>
  <si>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</si>
  <si>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</si>
  <si>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</si>
  <si>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</si>
  <si>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</si>
  <si>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</si>
  <si>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</si>
  <si>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</si>
  <si>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</si>
  <si>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</si>
  <si>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</si>
  <si>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</si>
  <si>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This simply shocks the curve by assuming LIBOR moves to 4.00% at the next reset date, regardless of whether 1-Month or 3-Month LIBOR is chosen, as an alternative methodology to stress test debt portfolios.</t>
  </si>
  <si>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</si>
  <si>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</si>
  <si>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</si>
  <si>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</si>
  <si>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</si>
  <si>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</si>
  <si>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</si>
  <si>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</si>
  <si>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</si>
  <si>
    <t>6mL</t>
  </si>
  <si>
    <t>6-Month LIBOR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</si>
</sst>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409]mmmm\ d\,\ yyyy;@"/>
    <numFmt numFmtId="166" formatCode="0.0000000%"/>
    <numFmt numFmtId="167" formatCode="0.000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
      <sz val="10"/>
      <color rgb="FF00000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49">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7" fillId="0" borderId="0"/>
    <xf numFmtId="9" fontId="1" fillId="0" borderId="0" applyFont="0" applyFill="0" applyBorder="0" applyAlignment="0" applyProtection="0"/>
    <xf numFmtId="43" fontId="1" fillId="0" borderId="0" applyFont="0" applyFill="0" applyBorder="0" applyAlignment="0" applyProtection="0"/>
  </cellStyleXfs>
  <cellXfs count="56">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23" fillId="0" borderId="0" xfId="0" applyFont="1" applyAlignment="1" applyProtection="1">
      <alignment vertical="top"/>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Comma 2" xfId="48" xr:uid="{8C1FB4C5-342B-49DE-A1FA-D809E8C2F645}"/>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6" xr:uid="{C021D107-642D-42CB-9B25-BBE99810F6E9}"/>
    <cellStyle name="Note" xfId="15" builtinId="10" customBuiltin="1"/>
    <cellStyle name="Output" xfId="10" builtinId="21" customBuiltin="1"/>
    <cellStyle name="Percent" xfId="44" builtinId="5"/>
    <cellStyle name="Percent 2" xfId="47" xr:uid="{2A5AD26A-2B70-4BF2-A13B-9DA0E1BCE204}"/>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LIBOR 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44043</c:v>
                </c:pt>
                <c:pt idx="1">
                  <c:v>44074</c:v>
                </c:pt>
                <c:pt idx="2">
                  <c:v>44104</c:v>
                </c:pt>
                <c:pt idx="3">
                  <c:v>44134</c:v>
                </c:pt>
                <c:pt idx="4">
                  <c:v>44165</c:v>
                </c:pt>
                <c:pt idx="5">
                  <c:v>44195</c:v>
                </c:pt>
                <c:pt idx="6">
                  <c:v>44226</c:v>
                </c:pt>
                <c:pt idx="7">
                  <c:v>44255</c:v>
                </c:pt>
                <c:pt idx="8">
                  <c:v>44283</c:v>
                </c:pt>
                <c:pt idx="9">
                  <c:v>44314</c:v>
                </c:pt>
                <c:pt idx="10">
                  <c:v>44344</c:v>
                </c:pt>
                <c:pt idx="11">
                  <c:v>44375</c:v>
                </c:pt>
                <c:pt idx="12">
                  <c:v>44405</c:v>
                </c:pt>
                <c:pt idx="13">
                  <c:v>44436</c:v>
                </c:pt>
                <c:pt idx="14">
                  <c:v>44467</c:v>
                </c:pt>
                <c:pt idx="15">
                  <c:v>44497</c:v>
                </c:pt>
                <c:pt idx="16">
                  <c:v>44528</c:v>
                </c:pt>
                <c:pt idx="17">
                  <c:v>44558</c:v>
                </c:pt>
                <c:pt idx="18">
                  <c:v>44589</c:v>
                </c:pt>
                <c:pt idx="19">
                  <c:v>44620</c:v>
                </c:pt>
                <c:pt idx="20">
                  <c:v>44648</c:v>
                </c:pt>
                <c:pt idx="21">
                  <c:v>44679</c:v>
                </c:pt>
                <c:pt idx="22">
                  <c:v>44709</c:v>
                </c:pt>
                <c:pt idx="23">
                  <c:v>44740</c:v>
                </c:pt>
                <c:pt idx="24">
                  <c:v>44770</c:v>
                </c:pt>
                <c:pt idx="25">
                  <c:v>44801</c:v>
                </c:pt>
                <c:pt idx="26">
                  <c:v>44832</c:v>
                </c:pt>
                <c:pt idx="27">
                  <c:v>44862</c:v>
                </c:pt>
                <c:pt idx="28">
                  <c:v>44893</c:v>
                </c:pt>
                <c:pt idx="29">
                  <c:v>44923</c:v>
                </c:pt>
                <c:pt idx="30">
                  <c:v>44954</c:v>
                </c:pt>
                <c:pt idx="31">
                  <c:v>44985</c:v>
                </c:pt>
                <c:pt idx="32">
                  <c:v>45013</c:v>
                </c:pt>
                <c:pt idx="33">
                  <c:v>45044</c:v>
                </c:pt>
                <c:pt idx="34">
                  <c:v>45074</c:v>
                </c:pt>
                <c:pt idx="35">
                  <c:v>45105</c:v>
                </c:pt>
                <c:pt idx="36">
                  <c:v>45135</c:v>
                </c:pt>
                <c:pt idx="37">
                  <c:v>45166</c:v>
                </c:pt>
                <c:pt idx="38">
                  <c:v>45197</c:v>
                </c:pt>
                <c:pt idx="39">
                  <c:v>45227</c:v>
                </c:pt>
                <c:pt idx="40">
                  <c:v>45258</c:v>
                </c:pt>
                <c:pt idx="41">
                  <c:v>45288</c:v>
                </c:pt>
                <c:pt idx="42">
                  <c:v>45319</c:v>
                </c:pt>
                <c:pt idx="43">
                  <c:v>45350</c:v>
                </c:pt>
                <c:pt idx="44">
                  <c:v>45379</c:v>
                </c:pt>
                <c:pt idx="45">
                  <c:v>45410</c:v>
                </c:pt>
                <c:pt idx="46">
                  <c:v>45440</c:v>
                </c:pt>
                <c:pt idx="47">
                  <c:v>45471</c:v>
                </c:pt>
                <c:pt idx="48">
                  <c:v>45501</c:v>
                </c:pt>
                <c:pt idx="49">
                  <c:v>45532</c:v>
                </c:pt>
                <c:pt idx="50">
                  <c:v>45563</c:v>
                </c:pt>
                <c:pt idx="51">
                  <c:v>45593</c:v>
                </c:pt>
                <c:pt idx="52">
                  <c:v>45624</c:v>
                </c:pt>
                <c:pt idx="53">
                  <c:v>45654</c:v>
                </c:pt>
                <c:pt idx="54">
                  <c:v>45685</c:v>
                </c:pt>
                <c:pt idx="55">
                  <c:v>45716</c:v>
                </c:pt>
                <c:pt idx="56">
                  <c:v>45744</c:v>
                </c:pt>
                <c:pt idx="57">
                  <c:v>45775</c:v>
                </c:pt>
                <c:pt idx="58">
                  <c:v>45805</c:v>
                </c:pt>
                <c:pt idx="59">
                  <c:v>45836</c:v>
                </c:pt>
                <c:pt idx="60">
                  <c:v>45866</c:v>
                </c:pt>
                <c:pt idx="61">
                  <c:v>45897</c:v>
                </c:pt>
                <c:pt idx="62">
                  <c:v>45928</c:v>
                </c:pt>
                <c:pt idx="63">
                  <c:v>45958</c:v>
                </c:pt>
                <c:pt idx="64">
                  <c:v>45989</c:v>
                </c:pt>
                <c:pt idx="65">
                  <c:v>46019</c:v>
                </c:pt>
                <c:pt idx="66">
                  <c:v>46050</c:v>
                </c:pt>
                <c:pt idx="67">
                  <c:v>46081</c:v>
                </c:pt>
                <c:pt idx="68">
                  <c:v>46109</c:v>
                </c:pt>
                <c:pt idx="69">
                  <c:v>46140</c:v>
                </c:pt>
                <c:pt idx="70">
                  <c:v>46170</c:v>
                </c:pt>
                <c:pt idx="71">
                  <c:v>46201</c:v>
                </c:pt>
                <c:pt idx="72">
                  <c:v>46231</c:v>
                </c:pt>
                <c:pt idx="73">
                  <c:v>46262</c:v>
                </c:pt>
                <c:pt idx="74">
                  <c:v>46293</c:v>
                </c:pt>
                <c:pt idx="75">
                  <c:v>46323</c:v>
                </c:pt>
                <c:pt idx="76">
                  <c:v>46354</c:v>
                </c:pt>
                <c:pt idx="77">
                  <c:v>46384</c:v>
                </c:pt>
                <c:pt idx="78">
                  <c:v>46415</c:v>
                </c:pt>
                <c:pt idx="79">
                  <c:v>46446</c:v>
                </c:pt>
                <c:pt idx="80">
                  <c:v>46474</c:v>
                </c:pt>
                <c:pt idx="81">
                  <c:v>46505</c:v>
                </c:pt>
                <c:pt idx="82">
                  <c:v>46535</c:v>
                </c:pt>
                <c:pt idx="83">
                  <c:v>46566</c:v>
                </c:pt>
                <c:pt idx="84">
                  <c:v>46596</c:v>
                </c:pt>
                <c:pt idx="85">
                  <c:v>46627</c:v>
                </c:pt>
                <c:pt idx="86">
                  <c:v>46658</c:v>
                </c:pt>
                <c:pt idx="87">
                  <c:v>46688</c:v>
                </c:pt>
                <c:pt idx="88">
                  <c:v>46719</c:v>
                </c:pt>
                <c:pt idx="89">
                  <c:v>46749</c:v>
                </c:pt>
                <c:pt idx="90">
                  <c:v>46780</c:v>
                </c:pt>
                <c:pt idx="91">
                  <c:v>46811</c:v>
                </c:pt>
                <c:pt idx="92">
                  <c:v>46840</c:v>
                </c:pt>
                <c:pt idx="93">
                  <c:v>46871</c:v>
                </c:pt>
                <c:pt idx="94">
                  <c:v>46901</c:v>
                </c:pt>
                <c:pt idx="95">
                  <c:v>46932</c:v>
                </c:pt>
                <c:pt idx="96">
                  <c:v>46962</c:v>
                </c:pt>
                <c:pt idx="97">
                  <c:v>46993</c:v>
                </c:pt>
                <c:pt idx="98">
                  <c:v>47024</c:v>
                </c:pt>
                <c:pt idx="99">
                  <c:v>47054</c:v>
                </c:pt>
                <c:pt idx="100">
                  <c:v>47085</c:v>
                </c:pt>
                <c:pt idx="101">
                  <c:v>47115</c:v>
                </c:pt>
                <c:pt idx="102">
                  <c:v>47146</c:v>
                </c:pt>
                <c:pt idx="103">
                  <c:v>47177</c:v>
                </c:pt>
                <c:pt idx="104">
                  <c:v>47205</c:v>
                </c:pt>
                <c:pt idx="105">
                  <c:v>47236</c:v>
                </c:pt>
                <c:pt idx="106">
                  <c:v>47266</c:v>
                </c:pt>
                <c:pt idx="107">
                  <c:v>47297</c:v>
                </c:pt>
                <c:pt idx="108">
                  <c:v>47327</c:v>
                </c:pt>
                <c:pt idx="109">
                  <c:v>47358</c:v>
                </c:pt>
                <c:pt idx="110">
                  <c:v>47389</c:v>
                </c:pt>
                <c:pt idx="111">
                  <c:v>47419</c:v>
                </c:pt>
                <c:pt idx="112">
                  <c:v>47450</c:v>
                </c:pt>
                <c:pt idx="113">
                  <c:v>47480</c:v>
                </c:pt>
                <c:pt idx="114">
                  <c:v>47511</c:v>
                </c:pt>
                <c:pt idx="115">
                  <c:v>47542</c:v>
                </c:pt>
                <c:pt idx="116">
                  <c:v>47570</c:v>
                </c:pt>
                <c:pt idx="117">
                  <c:v>47601</c:v>
                </c:pt>
                <c:pt idx="118">
                  <c:v>47631</c:v>
                </c:pt>
                <c:pt idx="119">
                  <c:v>47662</c:v>
                </c:pt>
              </c:numCache>
            </c:numRef>
          </c:cat>
          <c:val>
            <c:numRef>
              <c:f>'Forward Curve'!$C$13:$C$132</c:f>
              <c:numCache>
                <c:formatCode>0.00000%</c:formatCode>
                <c:ptCount val="120"/>
                <c:pt idx="0">
                  <c:v>1.6113E-3</c:v>
                </c:pt>
                <c:pt idx="1">
                  <c:v>1.5587999999999999E-3</c:v>
                </c:pt>
                <c:pt idx="2">
                  <c:v>1.5612E-3</c:v>
                </c:pt>
                <c:pt idx="3">
                  <c:v>1.2438E-3</c:v>
                </c:pt>
                <c:pt idx="4">
                  <c:v>1.3251999999999999E-3</c:v>
                </c:pt>
                <c:pt idx="5">
                  <c:v>1.7022000000000001E-3</c:v>
                </c:pt>
                <c:pt idx="6">
                  <c:v>1.8251999999999999E-3</c:v>
                </c:pt>
                <c:pt idx="7">
                  <c:v>1.6489E-3</c:v>
                </c:pt>
                <c:pt idx="8">
                  <c:v>1.0188E-3</c:v>
                </c:pt>
                <c:pt idx="9">
                  <c:v>9.9189999999999999E-4</c:v>
                </c:pt>
                <c:pt idx="10">
                  <c:v>9.345E-4</c:v>
                </c:pt>
                <c:pt idx="11">
                  <c:v>9.012E-4</c:v>
                </c:pt>
                <c:pt idx="12">
                  <c:v>7.0260000000000006E-4</c:v>
                </c:pt>
                <c:pt idx="13">
                  <c:v>6.801E-4</c:v>
                </c:pt>
                <c:pt idx="14">
                  <c:v>7.0099999999999991E-4</c:v>
                </c:pt>
                <c:pt idx="15">
                  <c:v>6.2339999999999997E-4</c:v>
                </c:pt>
                <c:pt idx="16">
                  <c:v>6.9879999999999996E-4</c:v>
                </c:pt>
                <c:pt idx="17">
                  <c:v>7.9479999999999991E-4</c:v>
                </c:pt>
                <c:pt idx="18">
                  <c:v>6.7619999999999996E-4</c:v>
                </c:pt>
                <c:pt idx="19">
                  <c:v>6.8750000000000007E-4</c:v>
                </c:pt>
                <c:pt idx="20">
                  <c:v>7.2499999999999995E-4</c:v>
                </c:pt>
                <c:pt idx="21">
                  <c:v>6.9610000000000006E-4</c:v>
                </c:pt>
                <c:pt idx="22">
                  <c:v>6.6669999999999989E-4</c:v>
                </c:pt>
                <c:pt idx="23">
                  <c:v>6.3880000000000002E-4</c:v>
                </c:pt>
                <c:pt idx="24">
                  <c:v>7.8669999999999999E-4</c:v>
                </c:pt>
                <c:pt idx="25">
                  <c:v>8.2759999999999995E-4</c:v>
                </c:pt>
                <c:pt idx="26">
                  <c:v>8.3070000000000008E-4</c:v>
                </c:pt>
                <c:pt idx="27">
                  <c:v>8.3370000000000004E-4</c:v>
                </c:pt>
                <c:pt idx="28">
                  <c:v>8.366999999999999E-4</c:v>
                </c:pt>
                <c:pt idx="29">
                  <c:v>8.3980000000000003E-4</c:v>
                </c:pt>
                <c:pt idx="30">
                  <c:v>8.4279999999999989E-4</c:v>
                </c:pt>
                <c:pt idx="31">
                  <c:v>8.4580000000000007E-4</c:v>
                </c:pt>
                <c:pt idx="32">
                  <c:v>8.4879999999999992E-4</c:v>
                </c:pt>
                <c:pt idx="33">
                  <c:v>8.518000000000001E-4</c:v>
                </c:pt>
                <c:pt idx="34">
                  <c:v>8.5500000000000007E-4</c:v>
                </c:pt>
                <c:pt idx="35">
                  <c:v>8.5800000000000004E-4</c:v>
                </c:pt>
                <c:pt idx="36">
                  <c:v>1.4699000000000001E-3</c:v>
                </c:pt>
                <c:pt idx="37">
                  <c:v>1.6001000000000001E-3</c:v>
                </c:pt>
                <c:pt idx="38">
                  <c:v>1.6428E-3</c:v>
                </c:pt>
                <c:pt idx="39">
                  <c:v>1.6876E-3</c:v>
                </c:pt>
                <c:pt idx="40">
                  <c:v>1.7294999999999999E-3</c:v>
                </c:pt>
                <c:pt idx="41">
                  <c:v>1.7721E-3</c:v>
                </c:pt>
                <c:pt idx="42">
                  <c:v>1.8174999999999999E-3</c:v>
                </c:pt>
                <c:pt idx="43">
                  <c:v>1.8579E-3</c:v>
                </c:pt>
                <c:pt idx="44">
                  <c:v>1.9005000000000001E-3</c:v>
                </c:pt>
                <c:pt idx="45">
                  <c:v>1.9464999999999999E-3</c:v>
                </c:pt>
                <c:pt idx="46">
                  <c:v>1.9881999999999999E-3</c:v>
                </c:pt>
                <c:pt idx="47">
                  <c:v>2.0298999999999998E-3</c:v>
                </c:pt>
                <c:pt idx="48">
                  <c:v>2.7894E-3</c:v>
                </c:pt>
                <c:pt idx="49">
                  <c:v>3.0060999999999998E-3</c:v>
                </c:pt>
                <c:pt idx="50">
                  <c:v>3.0839000000000001E-3</c:v>
                </c:pt>
                <c:pt idx="51">
                  <c:v>3.1591000000000002E-3</c:v>
                </c:pt>
                <c:pt idx="52">
                  <c:v>3.2342999999999998E-3</c:v>
                </c:pt>
                <c:pt idx="53">
                  <c:v>3.3145000000000002E-3</c:v>
                </c:pt>
                <c:pt idx="54">
                  <c:v>3.3882000000000001E-3</c:v>
                </c:pt>
                <c:pt idx="55">
                  <c:v>3.4619E-3</c:v>
                </c:pt>
                <c:pt idx="56">
                  <c:v>3.5379999999999999E-3</c:v>
                </c:pt>
                <c:pt idx="57">
                  <c:v>3.6126999999999999E-3</c:v>
                </c:pt>
                <c:pt idx="58">
                  <c:v>3.6886999999999996E-3</c:v>
                </c:pt>
                <c:pt idx="59">
                  <c:v>3.7657000000000003E-3</c:v>
                </c:pt>
                <c:pt idx="60">
                  <c:v>4.3075000000000006E-3</c:v>
                </c:pt>
                <c:pt idx="61">
                  <c:v>4.4741E-3</c:v>
                </c:pt>
                <c:pt idx="62">
                  <c:v>4.5732000000000004E-3</c:v>
                </c:pt>
                <c:pt idx="63">
                  <c:v>4.6644E-3</c:v>
                </c:pt>
                <c:pt idx="64">
                  <c:v>4.7555999999999996E-3</c:v>
                </c:pt>
                <c:pt idx="65">
                  <c:v>4.8558000000000004E-3</c:v>
                </c:pt>
                <c:pt idx="66">
                  <c:v>4.9449999999999997E-3</c:v>
                </c:pt>
                <c:pt idx="67">
                  <c:v>5.0310999999999993E-3</c:v>
                </c:pt>
                <c:pt idx="68">
                  <c:v>5.1324999999999999E-3</c:v>
                </c:pt>
                <c:pt idx="69">
                  <c:v>5.2228999999999999E-3</c:v>
                </c:pt>
                <c:pt idx="70">
                  <c:v>5.3147999999999997E-3</c:v>
                </c:pt>
                <c:pt idx="71">
                  <c:v>5.4124999999999998E-3</c:v>
                </c:pt>
                <c:pt idx="72">
                  <c:v>5.5798000000000002E-3</c:v>
                </c:pt>
                <c:pt idx="73">
                  <c:v>5.6842999999999998E-3</c:v>
                </c:pt>
                <c:pt idx="74">
                  <c:v>5.7850000000000002E-3</c:v>
                </c:pt>
                <c:pt idx="75">
                  <c:v>5.8794999999999993E-3</c:v>
                </c:pt>
                <c:pt idx="76">
                  <c:v>5.9752000000000008E-3</c:v>
                </c:pt>
                <c:pt idx="77">
                  <c:v>6.0675999999999994E-3</c:v>
                </c:pt>
                <c:pt idx="78">
                  <c:v>6.1552999999999998E-3</c:v>
                </c:pt>
                <c:pt idx="79">
                  <c:v>6.2477000000000001E-3</c:v>
                </c:pt>
                <c:pt idx="80">
                  <c:v>6.3456999999999993E-3</c:v>
                </c:pt>
                <c:pt idx="81">
                  <c:v>6.4343999999999998E-3</c:v>
                </c:pt>
                <c:pt idx="82">
                  <c:v>6.5246999999999996E-3</c:v>
                </c:pt>
                <c:pt idx="83">
                  <c:v>6.6236999999999997E-3</c:v>
                </c:pt>
                <c:pt idx="84">
                  <c:v>6.5122000000000001E-3</c:v>
                </c:pt>
                <c:pt idx="85">
                  <c:v>6.5629E-3</c:v>
                </c:pt>
                <c:pt idx="86">
                  <c:v>6.6468000000000005E-3</c:v>
                </c:pt>
                <c:pt idx="87">
                  <c:v>6.7322000000000007E-3</c:v>
                </c:pt>
                <c:pt idx="88">
                  <c:v>6.8230000000000001E-3</c:v>
                </c:pt>
                <c:pt idx="89">
                  <c:v>6.9106999999999997E-3</c:v>
                </c:pt>
                <c:pt idx="90">
                  <c:v>6.9952999999999994E-3</c:v>
                </c:pt>
                <c:pt idx="91">
                  <c:v>7.0799999999999995E-3</c:v>
                </c:pt>
                <c:pt idx="92">
                  <c:v>7.1628000000000004E-3</c:v>
                </c:pt>
                <c:pt idx="93">
                  <c:v>7.2472999999999999E-3</c:v>
                </c:pt>
                <c:pt idx="94">
                  <c:v>7.3368000000000001E-3</c:v>
                </c:pt>
                <c:pt idx="95">
                  <c:v>7.4221000000000001E-3</c:v>
                </c:pt>
                <c:pt idx="96">
                  <c:v>7.2962000000000001E-3</c:v>
                </c:pt>
                <c:pt idx="97">
                  <c:v>7.3438000000000002E-3</c:v>
                </c:pt>
                <c:pt idx="98">
                  <c:v>7.4226000000000006E-3</c:v>
                </c:pt>
                <c:pt idx="99">
                  <c:v>7.5049999999999995E-3</c:v>
                </c:pt>
                <c:pt idx="100">
                  <c:v>7.5818999999999999E-3</c:v>
                </c:pt>
                <c:pt idx="101">
                  <c:v>7.6602000000000007E-3</c:v>
                </c:pt>
                <c:pt idx="102">
                  <c:v>7.7419000000000003E-3</c:v>
                </c:pt>
                <c:pt idx="103">
                  <c:v>7.8159000000000006E-3</c:v>
                </c:pt>
                <c:pt idx="104">
                  <c:v>7.8951000000000004E-3</c:v>
                </c:pt>
                <c:pt idx="105">
                  <c:v>7.9762999999999987E-3</c:v>
                </c:pt>
                <c:pt idx="106">
                  <c:v>8.0533999999999988E-3</c:v>
                </c:pt>
                <c:pt idx="107">
                  <c:v>8.1306999999999994E-3</c:v>
                </c:pt>
                <c:pt idx="108">
                  <c:v>7.8574000000000005E-3</c:v>
                </c:pt>
                <c:pt idx="109">
                  <c:v>7.8408999999999996E-3</c:v>
                </c:pt>
                <c:pt idx="110">
                  <c:v>7.9091999999999999E-3</c:v>
                </c:pt>
                <c:pt idx="111">
                  <c:v>7.9839999999999998E-3</c:v>
                </c:pt>
                <c:pt idx="112">
                  <c:v>8.0542000000000009E-3</c:v>
                </c:pt>
                <c:pt idx="113">
                  <c:v>8.1252000000000008E-3</c:v>
                </c:pt>
                <c:pt idx="114">
                  <c:v>8.192399999999999E-3</c:v>
                </c:pt>
                <c:pt idx="115">
                  <c:v>8.2574999999999992E-3</c:v>
                </c:pt>
                <c:pt idx="116">
                  <c:v>8.3259000000000007E-3</c:v>
                </c:pt>
                <c:pt idx="117">
                  <c:v>8.3986000000000009E-3</c:v>
                </c:pt>
                <c:pt idx="118">
                  <c:v>8.4650999999999997E-3</c:v>
                </c:pt>
                <c:pt idx="119">
                  <c:v>8.5319999999999997E-3</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44043</c:v>
                </c:pt>
                <c:pt idx="1">
                  <c:v>44074</c:v>
                </c:pt>
                <c:pt idx="2">
                  <c:v>44104</c:v>
                </c:pt>
                <c:pt idx="3">
                  <c:v>44134</c:v>
                </c:pt>
                <c:pt idx="4">
                  <c:v>44165</c:v>
                </c:pt>
                <c:pt idx="5">
                  <c:v>44195</c:v>
                </c:pt>
                <c:pt idx="6">
                  <c:v>44226</c:v>
                </c:pt>
                <c:pt idx="7">
                  <c:v>44255</c:v>
                </c:pt>
                <c:pt idx="8">
                  <c:v>44283</c:v>
                </c:pt>
                <c:pt idx="9">
                  <c:v>44314</c:v>
                </c:pt>
                <c:pt idx="10">
                  <c:v>44344</c:v>
                </c:pt>
                <c:pt idx="11">
                  <c:v>44375</c:v>
                </c:pt>
                <c:pt idx="12">
                  <c:v>44405</c:v>
                </c:pt>
                <c:pt idx="13">
                  <c:v>44436</c:v>
                </c:pt>
                <c:pt idx="14">
                  <c:v>44467</c:v>
                </c:pt>
                <c:pt idx="15">
                  <c:v>44497</c:v>
                </c:pt>
                <c:pt idx="16">
                  <c:v>44528</c:v>
                </c:pt>
                <c:pt idx="17">
                  <c:v>44558</c:v>
                </c:pt>
                <c:pt idx="18">
                  <c:v>44589</c:v>
                </c:pt>
                <c:pt idx="19">
                  <c:v>44620</c:v>
                </c:pt>
                <c:pt idx="20">
                  <c:v>44648</c:v>
                </c:pt>
                <c:pt idx="21">
                  <c:v>44679</c:v>
                </c:pt>
                <c:pt idx="22">
                  <c:v>44709</c:v>
                </c:pt>
                <c:pt idx="23">
                  <c:v>44740</c:v>
                </c:pt>
                <c:pt idx="24">
                  <c:v>44770</c:v>
                </c:pt>
                <c:pt idx="25">
                  <c:v>44801</c:v>
                </c:pt>
                <c:pt idx="26">
                  <c:v>44832</c:v>
                </c:pt>
                <c:pt idx="27">
                  <c:v>44862</c:v>
                </c:pt>
                <c:pt idx="28">
                  <c:v>44893</c:v>
                </c:pt>
                <c:pt idx="29">
                  <c:v>44923</c:v>
                </c:pt>
                <c:pt idx="30">
                  <c:v>44954</c:v>
                </c:pt>
                <c:pt idx="31">
                  <c:v>44985</c:v>
                </c:pt>
                <c:pt idx="32">
                  <c:v>45013</c:v>
                </c:pt>
                <c:pt idx="33">
                  <c:v>45044</c:v>
                </c:pt>
                <c:pt idx="34">
                  <c:v>45074</c:v>
                </c:pt>
                <c:pt idx="35">
                  <c:v>45105</c:v>
                </c:pt>
                <c:pt idx="36">
                  <c:v>45135</c:v>
                </c:pt>
                <c:pt idx="37">
                  <c:v>45166</c:v>
                </c:pt>
                <c:pt idx="38">
                  <c:v>45197</c:v>
                </c:pt>
                <c:pt idx="39">
                  <c:v>45227</c:v>
                </c:pt>
                <c:pt idx="40">
                  <c:v>45258</c:v>
                </c:pt>
                <c:pt idx="41">
                  <c:v>45288</c:v>
                </c:pt>
                <c:pt idx="42">
                  <c:v>45319</c:v>
                </c:pt>
                <c:pt idx="43">
                  <c:v>45350</c:v>
                </c:pt>
                <c:pt idx="44">
                  <c:v>45379</c:v>
                </c:pt>
                <c:pt idx="45">
                  <c:v>45410</c:v>
                </c:pt>
                <c:pt idx="46">
                  <c:v>45440</c:v>
                </c:pt>
                <c:pt idx="47">
                  <c:v>45471</c:v>
                </c:pt>
                <c:pt idx="48">
                  <c:v>45501</c:v>
                </c:pt>
                <c:pt idx="49">
                  <c:v>45532</c:v>
                </c:pt>
                <c:pt idx="50">
                  <c:v>45563</c:v>
                </c:pt>
                <c:pt idx="51">
                  <c:v>45593</c:v>
                </c:pt>
                <c:pt idx="52">
                  <c:v>45624</c:v>
                </c:pt>
                <c:pt idx="53">
                  <c:v>45654</c:v>
                </c:pt>
                <c:pt idx="54">
                  <c:v>45685</c:v>
                </c:pt>
                <c:pt idx="55">
                  <c:v>45716</c:v>
                </c:pt>
                <c:pt idx="56">
                  <c:v>45744</c:v>
                </c:pt>
                <c:pt idx="57">
                  <c:v>45775</c:v>
                </c:pt>
                <c:pt idx="58">
                  <c:v>45805</c:v>
                </c:pt>
                <c:pt idx="59">
                  <c:v>45836</c:v>
                </c:pt>
                <c:pt idx="60">
                  <c:v>45866</c:v>
                </c:pt>
                <c:pt idx="61">
                  <c:v>45897</c:v>
                </c:pt>
                <c:pt idx="62">
                  <c:v>45928</c:v>
                </c:pt>
                <c:pt idx="63">
                  <c:v>45958</c:v>
                </c:pt>
                <c:pt idx="64">
                  <c:v>45989</c:v>
                </c:pt>
                <c:pt idx="65">
                  <c:v>46019</c:v>
                </c:pt>
                <c:pt idx="66">
                  <c:v>46050</c:v>
                </c:pt>
                <c:pt idx="67">
                  <c:v>46081</c:v>
                </c:pt>
                <c:pt idx="68">
                  <c:v>46109</c:v>
                </c:pt>
                <c:pt idx="69">
                  <c:v>46140</c:v>
                </c:pt>
                <c:pt idx="70">
                  <c:v>46170</c:v>
                </c:pt>
                <c:pt idx="71">
                  <c:v>46201</c:v>
                </c:pt>
                <c:pt idx="72">
                  <c:v>46231</c:v>
                </c:pt>
                <c:pt idx="73">
                  <c:v>46262</c:v>
                </c:pt>
                <c:pt idx="74">
                  <c:v>46293</c:v>
                </c:pt>
                <c:pt idx="75">
                  <c:v>46323</c:v>
                </c:pt>
                <c:pt idx="76">
                  <c:v>46354</c:v>
                </c:pt>
                <c:pt idx="77">
                  <c:v>46384</c:v>
                </c:pt>
                <c:pt idx="78">
                  <c:v>46415</c:v>
                </c:pt>
                <c:pt idx="79">
                  <c:v>46446</c:v>
                </c:pt>
                <c:pt idx="80">
                  <c:v>46474</c:v>
                </c:pt>
                <c:pt idx="81">
                  <c:v>46505</c:v>
                </c:pt>
                <c:pt idx="82">
                  <c:v>46535</c:v>
                </c:pt>
                <c:pt idx="83">
                  <c:v>46566</c:v>
                </c:pt>
                <c:pt idx="84">
                  <c:v>46596</c:v>
                </c:pt>
                <c:pt idx="85">
                  <c:v>46627</c:v>
                </c:pt>
                <c:pt idx="86">
                  <c:v>46658</c:v>
                </c:pt>
                <c:pt idx="87">
                  <c:v>46688</c:v>
                </c:pt>
                <c:pt idx="88">
                  <c:v>46719</c:v>
                </c:pt>
                <c:pt idx="89">
                  <c:v>46749</c:v>
                </c:pt>
                <c:pt idx="90">
                  <c:v>46780</c:v>
                </c:pt>
                <c:pt idx="91">
                  <c:v>46811</c:v>
                </c:pt>
                <c:pt idx="92">
                  <c:v>46840</c:v>
                </c:pt>
                <c:pt idx="93">
                  <c:v>46871</c:v>
                </c:pt>
                <c:pt idx="94">
                  <c:v>46901</c:v>
                </c:pt>
                <c:pt idx="95">
                  <c:v>46932</c:v>
                </c:pt>
                <c:pt idx="96">
                  <c:v>46962</c:v>
                </c:pt>
                <c:pt idx="97">
                  <c:v>46993</c:v>
                </c:pt>
                <c:pt idx="98">
                  <c:v>47024</c:v>
                </c:pt>
                <c:pt idx="99">
                  <c:v>47054</c:v>
                </c:pt>
                <c:pt idx="100">
                  <c:v>47085</c:v>
                </c:pt>
                <c:pt idx="101">
                  <c:v>47115</c:v>
                </c:pt>
                <c:pt idx="102">
                  <c:v>47146</c:v>
                </c:pt>
                <c:pt idx="103">
                  <c:v>47177</c:v>
                </c:pt>
                <c:pt idx="104">
                  <c:v>47205</c:v>
                </c:pt>
                <c:pt idx="105">
                  <c:v>47236</c:v>
                </c:pt>
                <c:pt idx="106">
                  <c:v>47266</c:v>
                </c:pt>
                <c:pt idx="107">
                  <c:v>47297</c:v>
                </c:pt>
                <c:pt idx="108">
                  <c:v>47327</c:v>
                </c:pt>
                <c:pt idx="109">
                  <c:v>47358</c:v>
                </c:pt>
                <c:pt idx="110">
                  <c:v>47389</c:v>
                </c:pt>
                <c:pt idx="111">
                  <c:v>47419</c:v>
                </c:pt>
                <c:pt idx="112">
                  <c:v>47450</c:v>
                </c:pt>
                <c:pt idx="113">
                  <c:v>47480</c:v>
                </c:pt>
                <c:pt idx="114">
                  <c:v>47511</c:v>
                </c:pt>
                <c:pt idx="115">
                  <c:v>47542</c:v>
                </c:pt>
                <c:pt idx="116">
                  <c:v>47570</c:v>
                </c:pt>
                <c:pt idx="117">
                  <c:v>47601</c:v>
                </c:pt>
                <c:pt idx="118">
                  <c:v>47631</c:v>
                </c:pt>
                <c:pt idx="119">
                  <c:v>47662</c:v>
                </c:pt>
              </c:numCache>
            </c:numRef>
          </c:cat>
          <c:val>
            <c:numRef>
              <c:f>'Forward Curve'!$D$13:$D$132</c:f>
              <c:numCache>
                <c:formatCode>0.00000%</c:formatCode>
                <c:ptCount val="120"/>
                <c:pt idx="0">
                  <c:v>1.6113E-3</c:v>
                </c:pt>
                <c:pt idx="1">
                  <c:v>2.0632484025582755E-3</c:v>
                </c:pt>
                <c:pt idx="2">
                  <c:v>2.2604637582712382E-3</c:v>
                </c:pt>
                <c:pt idx="3">
                  <c:v>1.9741409577450487E-3</c:v>
                </c:pt>
                <c:pt idx="4">
                  <c:v>2.1832112513286337E-3</c:v>
                </c:pt>
                <c:pt idx="5">
                  <c:v>2.8345905983384457E-3</c:v>
                </c:pt>
                <c:pt idx="6">
                  <c:v>3.1043994747531238E-3</c:v>
                </c:pt>
                <c:pt idx="7">
                  <c:v>2.9577790305372106E-3</c:v>
                </c:pt>
                <c:pt idx="8">
                  <c:v>1.933997757657414E-3</c:v>
                </c:pt>
                <c:pt idx="9">
                  <c:v>1.9106764406162226E-3</c:v>
                </c:pt>
                <c:pt idx="10">
                  <c:v>1.6631308683294024E-3</c:v>
                </c:pt>
                <c:pt idx="11">
                  <c:v>1.4092156316843332E-3</c:v>
                </c:pt>
                <c:pt idx="12">
                  <c:v>9.5926718741108413E-4</c:v>
                </c:pt>
                <c:pt idx="13">
                  <c:v>9.1992341164850143E-4</c:v>
                </c:pt>
                <c:pt idx="14">
                  <c:v>9.5958353037004114E-4</c:v>
                </c:pt>
                <c:pt idx="15">
                  <c:v>8.7038583721644146E-4</c:v>
                </c:pt>
                <c:pt idx="16">
                  <c:v>9.741672540573901E-4</c:v>
                </c:pt>
                <c:pt idx="17">
                  <c:v>1.1111687220383022E-3</c:v>
                </c:pt>
                <c:pt idx="18">
                  <c:v>9.7074747032202015E-4</c:v>
                </c:pt>
                <c:pt idx="19">
                  <c:v>9.923073957955812E-4</c:v>
                </c:pt>
                <c:pt idx="20">
                  <c:v>1.048970694518858E-3</c:v>
                </c:pt>
                <c:pt idx="21">
                  <c:v>1.0176168587653848E-3</c:v>
                </c:pt>
                <c:pt idx="22">
                  <c:v>9.9714157814505744E-4</c:v>
                </c:pt>
                <c:pt idx="23">
                  <c:v>9.8571940863519721E-4</c:v>
                </c:pt>
                <c:pt idx="24">
                  <c:v>1.2076108159465688E-3</c:v>
                </c:pt>
                <c:pt idx="25">
                  <c:v>1.2766133975634301E-3</c:v>
                </c:pt>
                <c:pt idx="26">
                  <c:v>1.2903960359182736E-3</c:v>
                </c:pt>
                <c:pt idx="27">
                  <c:v>1.3036196436489985E-3</c:v>
                </c:pt>
                <c:pt idx="28">
                  <c:v>1.3170246212991625E-3</c:v>
                </c:pt>
                <c:pt idx="29">
                  <c:v>1.3302068888099148E-3</c:v>
                </c:pt>
                <c:pt idx="30">
                  <c:v>1.3434183663310604E-3</c:v>
                </c:pt>
                <c:pt idx="31">
                  <c:v>1.3565399995322898E-3</c:v>
                </c:pt>
                <c:pt idx="32">
                  <c:v>1.3687739932346339E-3</c:v>
                </c:pt>
                <c:pt idx="33">
                  <c:v>1.3817424059733802E-3</c:v>
                </c:pt>
                <c:pt idx="34">
                  <c:v>1.6340211491226667E-3</c:v>
                </c:pt>
                <c:pt idx="35">
                  <c:v>1.9824051699286163E-3</c:v>
                </c:pt>
                <c:pt idx="36">
                  <c:v>3.4385757807541984E-3</c:v>
                </c:pt>
                <c:pt idx="37">
                  <c:v>3.760644634087876E-3</c:v>
                </c:pt>
                <c:pt idx="38">
                  <c:v>3.8843493762739734E-3</c:v>
                </c:pt>
                <c:pt idx="39">
                  <c:v>4.0166497974456544E-3</c:v>
                </c:pt>
                <c:pt idx="40">
                  <c:v>4.1420196247139735E-3</c:v>
                </c:pt>
                <c:pt idx="41">
                  <c:v>4.2687727254653481E-3</c:v>
                </c:pt>
                <c:pt idx="42">
                  <c:v>4.4063974235225645E-3</c:v>
                </c:pt>
                <c:pt idx="43">
                  <c:v>4.5355906265234693E-3</c:v>
                </c:pt>
                <c:pt idx="44">
                  <c:v>4.6698087174668022E-3</c:v>
                </c:pt>
                <c:pt idx="45">
                  <c:v>4.818589837198353E-3</c:v>
                </c:pt>
                <c:pt idx="46">
                  <c:v>6.8827502544856626E-3</c:v>
                </c:pt>
                <c:pt idx="47">
                  <c:v>9.2294051033978194E-3</c:v>
                </c:pt>
                <c:pt idx="48">
                  <c:v>1.442181740489638E-2</c:v>
                </c:pt>
                <c:pt idx="49">
                  <c:v>1.5785431694918837E-2</c:v>
                </c:pt>
                <c:pt idx="50">
                  <c:v>1.6295519577698984E-2</c:v>
                </c:pt>
                <c:pt idx="51">
                  <c:v>1.6791699120377816E-2</c:v>
                </c:pt>
                <c:pt idx="52">
                  <c:v>1.7288947883484229E-2</c:v>
                </c:pt>
                <c:pt idx="53">
                  <c:v>1.7822816224011197E-2</c:v>
                </c:pt>
                <c:pt idx="54">
                  <c:v>1.83321869799364E-2</c:v>
                </c:pt>
                <c:pt idx="55">
                  <c:v>1.8841572392848352E-2</c:v>
                </c:pt>
                <c:pt idx="56">
                  <c:v>1.9358279033203946E-2</c:v>
                </c:pt>
                <c:pt idx="57">
                  <c:v>1.9888975480644524E-2</c:v>
                </c:pt>
                <c:pt idx="58">
                  <c:v>2.0663679222864027E-2</c:v>
                </c:pt>
                <c:pt idx="59">
                  <c:v>2.1333363715152324E-2</c:v>
                </c:pt>
                <c:pt idx="60">
                  <c:v>2.3596976724431212E-2</c:v>
                </c:pt>
                <c:pt idx="61">
                  <c:v>2.4561485053242831E-2</c:v>
                </c:pt>
                <c:pt idx="62">
                  <c:v>2.5231461482494055E-2</c:v>
                </c:pt>
                <c:pt idx="63">
                  <c:v>2.5853229240645228E-2</c:v>
                </c:pt>
                <c:pt idx="64">
                  <c:v>2.6478696482600237E-2</c:v>
                </c:pt>
                <c:pt idx="65">
                  <c:v>2.7154587003516459E-2</c:v>
                </c:pt>
                <c:pt idx="66">
                  <c:v>2.779114752253398E-2</c:v>
                </c:pt>
                <c:pt idx="67">
                  <c:v>2.8390414276649161E-2</c:v>
                </c:pt>
                <c:pt idx="68">
                  <c:v>2.9088868627551698E-2</c:v>
                </c:pt>
                <c:pt idx="69">
                  <c:v>2.9733011559020653E-2</c:v>
                </c:pt>
                <c:pt idx="70">
                  <c:v>3.0362902485122974E-2</c:v>
                </c:pt>
                <c:pt idx="71">
                  <c:v>3.1020131286970749E-2</c:v>
                </c:pt>
                <c:pt idx="72">
                  <c:v>3.1885330587903028E-2</c:v>
                </c:pt>
                <c:pt idx="73">
                  <c:v>3.2609565805572505E-2</c:v>
                </c:pt>
                <c:pt idx="74">
                  <c:v>3.3323046250000002E-2</c:v>
                </c:pt>
                <c:pt idx="75">
                  <c:v>3.400600943151242E-2</c:v>
                </c:pt>
                <c:pt idx="76">
                  <c:v>3.4698687916330247E-2</c:v>
                </c:pt>
                <c:pt idx="77">
                  <c:v>3.536672455692471E-2</c:v>
                </c:pt>
                <c:pt idx="78">
                  <c:v>3.6032978206698554E-2</c:v>
                </c:pt>
                <c:pt idx="79">
                  <c:v>3.6714915391870565E-2</c:v>
                </c:pt>
                <c:pt idx="80">
                  <c:v>3.7427708864733455E-2</c:v>
                </c:pt>
                <c:pt idx="81">
                  <c:v>3.8095655613772261E-2</c:v>
                </c:pt>
                <c:pt idx="82">
                  <c:v>3.8641620122310705E-2</c:v>
                </c:pt>
                <c:pt idx="83">
                  <c:v>3.9238969638281246E-2</c:v>
                </c:pt>
                <c:pt idx="84">
                  <c:v>3.9025184112994327E-2</c:v>
                </c:pt>
                <c:pt idx="85">
                  <c:v>3.9529100846789192E-2</c:v>
                </c:pt>
                <c:pt idx="86">
                  <c:v>4.0182166099336225E-2</c:v>
                </c:pt>
                <c:pt idx="87">
                  <c:v>4.0843447560835695E-2</c:v>
                </c:pt>
                <c:pt idx="88">
                  <c:v>4.1549816136703291E-2</c:v>
                </c:pt>
                <c:pt idx="89">
                  <c:v>4.2225544177993658E-2</c:v>
                </c:pt>
                <c:pt idx="90">
                  <c:v>4.290034978369537E-2</c:v>
                </c:pt>
                <c:pt idx="91">
                  <c:v>4.3579856826707203E-2</c:v>
                </c:pt>
                <c:pt idx="92">
                  <c:v>4.42345369804477E-2</c:v>
                </c:pt>
                <c:pt idx="93">
                  <c:v>4.4914913884221204E-2</c:v>
                </c:pt>
                <c:pt idx="94">
                  <c:v>4.1392170064555742E-2</c:v>
                </c:pt>
                <c:pt idx="95">
                  <c:v>3.6551028214808712E-2</c:v>
                </c:pt>
                <c:pt idx="96">
                  <c:v>3.1853465398313879E-2</c:v>
                </c:pt>
                <c:pt idx="97">
                  <c:v>3.1593043654826986E-2</c:v>
                </c:pt>
                <c:pt idx="98">
                  <c:v>3.2019900742037352E-2</c:v>
                </c:pt>
                <c:pt idx="99">
                  <c:v>3.2480657897964081E-2</c:v>
                </c:pt>
                <c:pt idx="100">
                  <c:v>3.2909965689364898E-2</c:v>
                </c:pt>
                <c:pt idx="101">
                  <c:v>3.3344378793142573E-2</c:v>
                </c:pt>
                <c:pt idx="102">
                  <c:v>3.3814748104196699E-2</c:v>
                </c:pt>
                <c:pt idx="103">
                  <c:v>3.423452710064797E-2</c:v>
                </c:pt>
                <c:pt idx="104">
                  <c:v>3.467931980826304E-2</c:v>
                </c:pt>
                <c:pt idx="105">
                  <c:v>3.5139808136456847E-2</c:v>
                </c:pt>
                <c:pt idx="106">
                  <c:v>3.4234500837824776E-2</c:v>
                </c:pt>
                <c:pt idx="107">
                  <c:v>3.3328340235258533E-2</c:v>
                </c:pt>
                <c:pt idx="108">
                  <c:v>3.1959333206668904E-2</c:v>
                </c:pt>
                <c:pt idx="109">
                  <c:v>3.1941230714303305E-2</c:v>
                </c:pt>
                <c:pt idx="110">
                  <c:v>3.2306341816955964E-2</c:v>
                </c:pt>
                <c:pt idx="111">
                  <c:v>3.2702473799481262E-2</c:v>
                </c:pt>
                <c:pt idx="112">
                  <c:v>3.3079460092674567E-2</c:v>
                </c:pt>
                <c:pt idx="113">
                  <c:v>3.3459375905319562E-2</c:v>
                </c:pt>
                <c:pt idx="114">
                  <c:v>3.3838327295713955E-2</c:v>
                </c:pt>
                <c:pt idx="115">
                  <c:v>3.4183881017406104E-2</c:v>
                </c:pt>
                <c:pt idx="116">
                  <c:v>3.4537546431410715E-2</c:v>
                </c:pt>
                <c:pt idx="117">
                  <c:v>3.4931301146269467E-2</c:v>
                </c:pt>
                <c:pt idx="118">
                  <c:v>2.914439768547376E-2</c:v>
                </c:pt>
                <c:pt idx="119">
                  <c:v>2.2520412342730143E-2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4927"/>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election activeCell="D7" sqref="D7"/>
    </sheetView>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2" t="s">
        <v>27</v>
      </c>
      <c r="C6" s="32"/>
      <c r="D6" s="36" t="str">
        <f>"Rates updated as of "&amp;TEXT(B13,"mm/dd/yyyy")</f>
        <v>Rates updated as of 07/31/2020</v>
      </c>
    </row>
    <row r="7" spans="2:15" x14ac:dyDescent="0.25">
      <c r="B7" s="16" t="s">
        <v>4</v>
      </c>
      <c r="D7" s="26" t="s">
        <v>6</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Vols!W1</f>
        <v>44043</v>
      </c>
      <c r="C13" s="21">
        <f>IF($D$7=DataValidation!$A$2,Vols!$D2,IF($D$7=DataValidation!$A$3,Vols!$E2,IF('Forward Curve'!$D$7=DataValidation!$A$5,Vols!$G2,IF('Forward Curve'!$D$7=DataValidation!$A$6,Vols!$H2,IF('Forward Curve'!$D$7=DataValidation!$A$4,Vols!$F2,"")))))</f>
        <v>1.6113E-3</v>
      </c>
      <c r="D13" s="22">
        <f>Vols!T2</f>
        <v>1.6113E-3</v>
      </c>
    </row>
    <row r="14" spans="2:15" x14ac:dyDescent="0.25">
      <c r="B14" s="20">
        <f>EDATE(B13,1)</f>
        <v>44074</v>
      </c>
      <c r="C14" s="21">
        <f>IF($D$7=DataValidation!$A$2,Vols!$D3,IF($D$7=DataValidation!$A$3,Vols!$E3,IF('Forward Curve'!$D$7=DataValidation!$A$5,Vols!$G3,IF('Forward Curve'!$D$7=DataValidation!$A$6,Vols!$H3,IF('Forward Curve'!$D$7=DataValidation!$A$4,Vols!$F3,"")))))</f>
        <v>1.5587999999999999E-3</v>
      </c>
      <c r="D14" s="22">
        <f>Vols!T3</f>
        <v>2.0632484025582755E-3</v>
      </c>
      <c r="K14" s="23"/>
      <c r="L14" s="23"/>
      <c r="M14" s="23"/>
      <c r="N14" s="23"/>
      <c r="O14" s="23"/>
    </row>
    <row r="15" spans="2:15" x14ac:dyDescent="0.25">
      <c r="B15" s="20">
        <f t="shared" ref="B15:B78" si="0">EDATE(B14,1)</f>
        <v>44104</v>
      </c>
      <c r="C15" s="21">
        <f>IF($D$7=DataValidation!$A$2,Vols!$D4,IF($D$7=DataValidation!$A$3,Vols!$E4,IF('Forward Curve'!$D$7=DataValidation!$A$5,Vols!$G4,IF('Forward Curve'!$D$7=DataValidation!$A$6,Vols!$H4,IF('Forward Curve'!$D$7=DataValidation!$A$4,Vols!$F4,"")))))</f>
        <v>1.5612E-3</v>
      </c>
      <c r="D15" s="22">
        <f>Vols!T4</f>
        <v>2.2604637582712382E-3</v>
      </c>
    </row>
    <row r="16" spans="2:15" x14ac:dyDescent="0.25">
      <c r="B16" s="20">
        <f t="shared" si="0"/>
        <v>44134</v>
      </c>
      <c r="C16" s="21">
        <f>IF($D$7=DataValidation!$A$2,Vols!$D5,IF($D$7=DataValidation!$A$3,Vols!$E5,IF('Forward Curve'!$D$7=DataValidation!$A$5,Vols!$G5,IF('Forward Curve'!$D$7=DataValidation!$A$6,Vols!$H5,IF('Forward Curve'!$D$7=DataValidation!$A$4,Vols!$F5,"")))))</f>
        <v>1.2438E-3</v>
      </c>
      <c r="D16" s="22">
        <f>Vols!T5</f>
        <v>1.9741409577450487E-3</v>
      </c>
    </row>
    <row r="17" spans="2:4" x14ac:dyDescent="0.25">
      <c r="B17" s="20">
        <f t="shared" si="0"/>
        <v>44165</v>
      </c>
      <c r="C17" s="21">
        <f>IF($D$7=DataValidation!$A$2,Vols!$D6,IF($D$7=DataValidation!$A$3,Vols!$E6,IF('Forward Curve'!$D$7=DataValidation!$A$5,Vols!$G6,IF('Forward Curve'!$D$7=DataValidation!$A$6,Vols!$H6,IF('Forward Curve'!$D$7=DataValidation!$A$4,Vols!$F6,"")))))</f>
        <v>1.3251999999999999E-3</v>
      </c>
      <c r="D17" s="22">
        <f>Vols!T6</f>
        <v>2.1832112513286337E-3</v>
      </c>
    </row>
    <row r="18" spans="2:4" x14ac:dyDescent="0.25">
      <c r="B18" s="20">
        <f t="shared" si="0"/>
        <v>44195</v>
      </c>
      <c r="C18" s="21">
        <f>IF($D$7=DataValidation!$A$2,Vols!$D7,IF($D$7=DataValidation!$A$3,Vols!$E7,IF('Forward Curve'!$D$7=DataValidation!$A$5,Vols!$G7,IF('Forward Curve'!$D$7=DataValidation!$A$6,Vols!$H7,IF('Forward Curve'!$D$7=DataValidation!$A$4,Vols!$F7,"")))))</f>
        <v>1.7022000000000001E-3</v>
      </c>
      <c r="D18" s="22">
        <f>Vols!T7</f>
        <v>2.8345905983384457E-3</v>
      </c>
    </row>
    <row r="19" spans="2:4" x14ac:dyDescent="0.25">
      <c r="B19" s="20">
        <f t="shared" si="0"/>
        <v>44226</v>
      </c>
      <c r="C19" s="21">
        <f>IF($D$7=DataValidation!$A$2,Vols!$D8,IF($D$7=DataValidation!$A$3,Vols!$E8,IF('Forward Curve'!$D$7=DataValidation!$A$5,Vols!$G8,IF('Forward Curve'!$D$7=DataValidation!$A$6,Vols!$H8,IF('Forward Curve'!$D$7=DataValidation!$A$4,Vols!$F8,"")))))</f>
        <v>1.8251999999999999E-3</v>
      </c>
      <c r="D19" s="22">
        <f>Vols!T8</f>
        <v>3.1043994747531238E-3</v>
      </c>
    </row>
    <row r="20" spans="2:4" x14ac:dyDescent="0.25">
      <c r="B20" s="20">
        <f t="shared" si="0"/>
        <v>44255</v>
      </c>
      <c r="C20" s="21">
        <f>IF($D$7=DataValidation!$A$2,Vols!$D9,IF($D$7=DataValidation!$A$3,Vols!$E9,IF('Forward Curve'!$D$7=DataValidation!$A$5,Vols!$G9,IF('Forward Curve'!$D$7=DataValidation!$A$6,Vols!$H9,IF('Forward Curve'!$D$7=DataValidation!$A$4,Vols!$F9,"")))))</f>
        <v>1.6489E-3</v>
      </c>
      <c r="D20" s="22">
        <f>Vols!T9</f>
        <v>2.9577790305372106E-3</v>
      </c>
    </row>
    <row r="21" spans="2:4" x14ac:dyDescent="0.25">
      <c r="B21" s="20">
        <f t="shared" si="0"/>
        <v>44283</v>
      </c>
      <c r="C21" s="21">
        <f>IF($D$7=DataValidation!$A$2,Vols!$D10,IF($D$7=DataValidation!$A$3,Vols!$E10,IF('Forward Curve'!$D$7=DataValidation!$A$5,Vols!$G10,IF('Forward Curve'!$D$7=DataValidation!$A$6,Vols!$H10,IF('Forward Curve'!$D$7=DataValidation!$A$4,Vols!$F10,"")))))</f>
        <v>1.0188E-3</v>
      </c>
      <c r="D21" s="22">
        <f>Vols!T10</f>
        <v>1.933997757657414E-3</v>
      </c>
    </row>
    <row r="22" spans="2:4" x14ac:dyDescent="0.25">
      <c r="B22" s="20">
        <f t="shared" si="0"/>
        <v>44314</v>
      </c>
      <c r="C22" s="21">
        <f>IF($D$7=DataValidation!$A$2,Vols!$D11,IF($D$7=DataValidation!$A$3,Vols!$E11,IF('Forward Curve'!$D$7=DataValidation!$A$5,Vols!$G11,IF('Forward Curve'!$D$7=DataValidation!$A$6,Vols!$H11,IF('Forward Curve'!$D$7=DataValidation!$A$4,Vols!$F11,"")))))</f>
        <v>9.9189999999999999E-4</v>
      </c>
      <c r="D22" s="22">
        <f>Vols!T11</f>
        <v>1.9106764406162226E-3</v>
      </c>
    </row>
    <row r="23" spans="2:4" x14ac:dyDescent="0.25">
      <c r="B23" s="20">
        <f t="shared" si="0"/>
        <v>44344</v>
      </c>
      <c r="C23" s="21">
        <f>IF($D$7=DataValidation!$A$2,Vols!$D12,IF($D$7=DataValidation!$A$3,Vols!$E12,IF('Forward Curve'!$D$7=DataValidation!$A$5,Vols!$G12,IF('Forward Curve'!$D$7=DataValidation!$A$6,Vols!$H12,IF('Forward Curve'!$D$7=DataValidation!$A$4,Vols!$F12,"")))))</f>
        <v>9.345E-4</v>
      </c>
      <c r="D23" s="22">
        <f>Vols!T12</f>
        <v>1.6631308683294024E-3</v>
      </c>
    </row>
    <row r="24" spans="2:4" x14ac:dyDescent="0.25">
      <c r="B24" s="20">
        <f t="shared" si="0"/>
        <v>44375</v>
      </c>
      <c r="C24" s="21">
        <f>IF($D$7=DataValidation!$A$2,Vols!$D13,IF($D$7=DataValidation!$A$3,Vols!$E13,IF('Forward Curve'!$D$7=DataValidation!$A$5,Vols!$G13,IF('Forward Curve'!$D$7=DataValidation!$A$6,Vols!$H13,IF('Forward Curve'!$D$7=DataValidation!$A$4,Vols!$F13,"")))))</f>
        <v>9.012E-4</v>
      </c>
      <c r="D24" s="22">
        <f>Vols!T13</f>
        <v>1.4092156316843332E-3</v>
      </c>
    </row>
    <row r="25" spans="2:4" x14ac:dyDescent="0.25">
      <c r="B25" s="20">
        <f t="shared" si="0"/>
        <v>44405</v>
      </c>
      <c r="C25" s="21">
        <f>IF($D$7=DataValidation!$A$2,Vols!$D14,IF($D$7=DataValidation!$A$3,Vols!$E14,IF('Forward Curve'!$D$7=DataValidation!$A$5,Vols!$G14,IF('Forward Curve'!$D$7=DataValidation!$A$6,Vols!$H14,IF('Forward Curve'!$D$7=DataValidation!$A$4,Vols!$F14,"")))))</f>
        <v>7.0260000000000006E-4</v>
      </c>
      <c r="D25" s="22">
        <f>Vols!T14</f>
        <v>9.5926718741108413E-4</v>
      </c>
    </row>
    <row r="26" spans="2:4" x14ac:dyDescent="0.25">
      <c r="B26" s="20">
        <f t="shared" si="0"/>
        <v>44436</v>
      </c>
      <c r="C26" s="21">
        <f>IF($D$7=DataValidation!$A$2,Vols!$D15,IF($D$7=DataValidation!$A$3,Vols!$E15,IF('Forward Curve'!$D$7=DataValidation!$A$5,Vols!$G15,IF('Forward Curve'!$D$7=DataValidation!$A$6,Vols!$H15,IF('Forward Curve'!$D$7=DataValidation!$A$4,Vols!$F15,"")))))</f>
        <v>6.801E-4</v>
      </c>
      <c r="D26" s="22">
        <f>Vols!T15</f>
        <v>9.1992341164850143E-4</v>
      </c>
    </row>
    <row r="27" spans="2:4" x14ac:dyDescent="0.25">
      <c r="B27" s="20">
        <f t="shared" si="0"/>
        <v>44467</v>
      </c>
      <c r="C27" s="21">
        <f>IF($D$7=DataValidation!$A$2,Vols!$D16,IF($D$7=DataValidation!$A$3,Vols!$E16,IF('Forward Curve'!$D$7=DataValidation!$A$5,Vols!$G16,IF('Forward Curve'!$D$7=DataValidation!$A$6,Vols!$H16,IF('Forward Curve'!$D$7=DataValidation!$A$4,Vols!$F16,"")))))</f>
        <v>7.0099999999999991E-4</v>
      </c>
      <c r="D27" s="22">
        <f>Vols!T16</f>
        <v>9.5958353037004114E-4</v>
      </c>
    </row>
    <row r="28" spans="2:4" x14ac:dyDescent="0.25">
      <c r="B28" s="20">
        <f t="shared" si="0"/>
        <v>44497</v>
      </c>
      <c r="C28" s="21">
        <f>IF($D$7=DataValidation!$A$2,Vols!$D17,IF($D$7=DataValidation!$A$3,Vols!$E17,IF('Forward Curve'!$D$7=DataValidation!$A$5,Vols!$G17,IF('Forward Curve'!$D$7=DataValidation!$A$6,Vols!$H17,IF('Forward Curve'!$D$7=DataValidation!$A$4,Vols!$F17,"")))))</f>
        <v>6.2339999999999997E-4</v>
      </c>
      <c r="D28" s="22">
        <f>Vols!T17</f>
        <v>8.7038583721644146E-4</v>
      </c>
    </row>
    <row r="29" spans="2:4" x14ac:dyDescent="0.25">
      <c r="B29" s="20">
        <f t="shared" si="0"/>
        <v>44528</v>
      </c>
      <c r="C29" s="21">
        <f>IF($D$7=DataValidation!$A$2,Vols!$D18,IF($D$7=DataValidation!$A$3,Vols!$E18,IF('Forward Curve'!$D$7=DataValidation!$A$5,Vols!$G18,IF('Forward Curve'!$D$7=DataValidation!$A$6,Vols!$H18,IF('Forward Curve'!$D$7=DataValidation!$A$4,Vols!$F18,"")))))</f>
        <v>6.9879999999999996E-4</v>
      </c>
      <c r="D29" s="22">
        <f>Vols!T18</f>
        <v>9.741672540573901E-4</v>
      </c>
    </row>
    <row r="30" spans="2:4" x14ac:dyDescent="0.25">
      <c r="B30" s="20">
        <f t="shared" si="0"/>
        <v>44558</v>
      </c>
      <c r="C30" s="21">
        <f>IF($D$7=DataValidation!$A$2,Vols!$D19,IF($D$7=DataValidation!$A$3,Vols!$E19,IF('Forward Curve'!$D$7=DataValidation!$A$5,Vols!$G19,IF('Forward Curve'!$D$7=DataValidation!$A$6,Vols!$H19,IF('Forward Curve'!$D$7=DataValidation!$A$4,Vols!$F19,"")))))</f>
        <v>7.9479999999999991E-4</v>
      </c>
      <c r="D30" s="22">
        <f>Vols!T19</f>
        <v>1.1111687220383022E-3</v>
      </c>
    </row>
    <row r="31" spans="2:4" ht="15" customHeight="1" x14ac:dyDescent="0.25">
      <c r="B31" s="20">
        <f t="shared" si="0"/>
        <v>44589</v>
      </c>
      <c r="C31" s="21">
        <f>IF($D$7=DataValidation!$A$2,Vols!$D20,IF($D$7=DataValidation!$A$3,Vols!$E20,IF('Forward Curve'!$D$7=DataValidation!$A$5,Vols!$G20,IF('Forward Curve'!$D$7=DataValidation!$A$6,Vols!$H20,IF('Forward Curve'!$D$7=DataValidation!$A$4,Vols!$F20,"")))))</f>
        <v>6.7619999999999996E-4</v>
      </c>
      <c r="D31" s="22">
        <f>Vols!T20</f>
        <v>9.7074747032202015E-4</v>
      </c>
    </row>
    <row r="32" spans="2:4" x14ac:dyDescent="0.25">
      <c r="B32" s="20">
        <f t="shared" si="0"/>
        <v>44620</v>
      </c>
      <c r="C32" s="21">
        <f>IF($D$7=DataValidation!$A$2,Vols!$D21,IF($D$7=DataValidation!$A$3,Vols!$E21,IF('Forward Curve'!$D$7=DataValidation!$A$5,Vols!$G21,IF('Forward Curve'!$D$7=DataValidation!$A$6,Vols!$H21,IF('Forward Curve'!$D$7=DataValidation!$A$4,Vols!$F21,"")))))</f>
        <v>6.8750000000000007E-4</v>
      </c>
      <c r="D32" s="22">
        <f>Vols!T21</f>
        <v>9.923073957955812E-4</v>
      </c>
    </row>
    <row r="33" spans="2:4" x14ac:dyDescent="0.25">
      <c r="B33" s="20">
        <f t="shared" si="0"/>
        <v>44648</v>
      </c>
      <c r="C33" s="21">
        <f>IF($D$7=DataValidation!$A$2,Vols!$D22,IF($D$7=DataValidation!$A$3,Vols!$E22,IF('Forward Curve'!$D$7=DataValidation!$A$5,Vols!$G22,IF('Forward Curve'!$D$7=DataValidation!$A$6,Vols!$H22,IF('Forward Curve'!$D$7=DataValidation!$A$4,Vols!$F22,"")))))</f>
        <v>7.2499999999999995E-4</v>
      </c>
      <c r="D33" s="22">
        <f>Vols!T22</f>
        <v>1.048970694518858E-3</v>
      </c>
    </row>
    <row r="34" spans="2:4" x14ac:dyDescent="0.25">
      <c r="B34" s="20">
        <f t="shared" si="0"/>
        <v>44679</v>
      </c>
      <c r="C34" s="21">
        <f>IF($D$7=DataValidation!$A$2,Vols!$D23,IF($D$7=DataValidation!$A$3,Vols!$E23,IF('Forward Curve'!$D$7=DataValidation!$A$5,Vols!$G23,IF('Forward Curve'!$D$7=DataValidation!$A$6,Vols!$H23,IF('Forward Curve'!$D$7=DataValidation!$A$4,Vols!$F23,"")))))</f>
        <v>6.9610000000000006E-4</v>
      </c>
      <c r="D34" s="22">
        <f>Vols!T23</f>
        <v>1.0176168587653848E-3</v>
      </c>
    </row>
    <row r="35" spans="2:4" x14ac:dyDescent="0.25">
      <c r="B35" s="20">
        <f t="shared" si="0"/>
        <v>44709</v>
      </c>
      <c r="C35" s="21">
        <f>IF($D$7=DataValidation!$A$2,Vols!$D24,IF($D$7=DataValidation!$A$3,Vols!$E24,IF('Forward Curve'!$D$7=DataValidation!$A$5,Vols!$G24,IF('Forward Curve'!$D$7=DataValidation!$A$6,Vols!$H24,IF('Forward Curve'!$D$7=DataValidation!$A$4,Vols!$F24,"")))))</f>
        <v>6.6669999999999989E-4</v>
      </c>
      <c r="D35" s="22">
        <f>Vols!T24</f>
        <v>9.9714157814505744E-4</v>
      </c>
    </row>
    <row r="36" spans="2:4" x14ac:dyDescent="0.25">
      <c r="B36" s="20">
        <f t="shared" si="0"/>
        <v>44740</v>
      </c>
      <c r="C36" s="21">
        <f>IF($D$7=DataValidation!$A$2,Vols!$D25,IF($D$7=DataValidation!$A$3,Vols!$E25,IF('Forward Curve'!$D$7=DataValidation!$A$5,Vols!$G25,IF('Forward Curve'!$D$7=DataValidation!$A$6,Vols!$H25,IF('Forward Curve'!$D$7=DataValidation!$A$4,Vols!$F25,"")))))</f>
        <v>6.3880000000000002E-4</v>
      </c>
      <c r="D36" s="22">
        <f>Vols!T25</f>
        <v>9.8571940863519721E-4</v>
      </c>
    </row>
    <row r="37" spans="2:4" x14ac:dyDescent="0.25">
      <c r="B37" s="20">
        <f t="shared" si="0"/>
        <v>44770</v>
      </c>
      <c r="C37" s="21">
        <f>IF($D$7=DataValidation!$A$2,Vols!$D26,IF($D$7=DataValidation!$A$3,Vols!$E26,IF('Forward Curve'!$D$7=DataValidation!$A$5,Vols!$G26,IF('Forward Curve'!$D$7=DataValidation!$A$6,Vols!$H26,IF('Forward Curve'!$D$7=DataValidation!$A$4,Vols!$F26,"")))))</f>
        <v>7.8669999999999999E-4</v>
      </c>
      <c r="D37" s="22">
        <f>Vols!T26</f>
        <v>1.2076108159465688E-3</v>
      </c>
    </row>
    <row r="38" spans="2:4" x14ac:dyDescent="0.25">
      <c r="B38" s="20">
        <f t="shared" si="0"/>
        <v>44801</v>
      </c>
      <c r="C38" s="21">
        <f>IF($D$7=DataValidation!$A$2,Vols!$D27,IF($D$7=DataValidation!$A$3,Vols!$E27,IF('Forward Curve'!$D$7=DataValidation!$A$5,Vols!$G27,IF('Forward Curve'!$D$7=DataValidation!$A$6,Vols!$H27,IF('Forward Curve'!$D$7=DataValidation!$A$4,Vols!$F27,"")))))</f>
        <v>8.2759999999999995E-4</v>
      </c>
      <c r="D38" s="22">
        <f>Vols!T27</f>
        <v>1.2766133975634301E-3</v>
      </c>
    </row>
    <row r="39" spans="2:4" ht="15" customHeight="1" x14ac:dyDescent="0.25">
      <c r="B39" s="20">
        <f t="shared" si="0"/>
        <v>44832</v>
      </c>
      <c r="C39" s="21">
        <f>IF($D$7=DataValidation!$A$2,Vols!$D28,IF($D$7=DataValidation!$A$3,Vols!$E28,IF('Forward Curve'!$D$7=DataValidation!$A$5,Vols!$G28,IF('Forward Curve'!$D$7=DataValidation!$A$6,Vols!$H28,IF('Forward Curve'!$D$7=DataValidation!$A$4,Vols!$F28,"")))))</f>
        <v>8.3070000000000008E-4</v>
      </c>
      <c r="D39" s="22">
        <f>Vols!T28</f>
        <v>1.2903960359182736E-3</v>
      </c>
    </row>
    <row r="40" spans="2:4" x14ac:dyDescent="0.25">
      <c r="B40" s="20">
        <f t="shared" si="0"/>
        <v>44862</v>
      </c>
      <c r="C40" s="21">
        <f>IF($D$7=DataValidation!$A$2,Vols!$D29,IF($D$7=DataValidation!$A$3,Vols!$E29,IF('Forward Curve'!$D$7=DataValidation!$A$5,Vols!$G29,IF('Forward Curve'!$D$7=DataValidation!$A$6,Vols!$H29,IF('Forward Curve'!$D$7=DataValidation!$A$4,Vols!$F29,"")))))</f>
        <v>8.3370000000000004E-4</v>
      </c>
      <c r="D40" s="22">
        <f>Vols!T29</f>
        <v>1.3036196436489985E-3</v>
      </c>
    </row>
    <row r="41" spans="2:4" x14ac:dyDescent="0.25">
      <c r="B41" s="20">
        <f t="shared" si="0"/>
        <v>44893</v>
      </c>
      <c r="C41" s="21">
        <f>IF($D$7=DataValidation!$A$2,Vols!$D30,IF($D$7=DataValidation!$A$3,Vols!$E30,IF('Forward Curve'!$D$7=DataValidation!$A$5,Vols!$G30,IF('Forward Curve'!$D$7=DataValidation!$A$6,Vols!$H30,IF('Forward Curve'!$D$7=DataValidation!$A$4,Vols!$F30,"")))))</f>
        <v>8.366999999999999E-4</v>
      </c>
      <c r="D41" s="22">
        <f>Vols!T30</f>
        <v>1.3170246212991625E-3</v>
      </c>
    </row>
    <row r="42" spans="2:4" x14ac:dyDescent="0.25">
      <c r="B42" s="20">
        <f t="shared" si="0"/>
        <v>44923</v>
      </c>
      <c r="C42" s="21">
        <f>IF($D$7=DataValidation!$A$2,Vols!$D31,IF($D$7=DataValidation!$A$3,Vols!$E31,IF('Forward Curve'!$D$7=DataValidation!$A$5,Vols!$G31,IF('Forward Curve'!$D$7=DataValidation!$A$6,Vols!$H31,IF('Forward Curve'!$D$7=DataValidation!$A$4,Vols!$F31,"")))))</f>
        <v>8.3980000000000003E-4</v>
      </c>
      <c r="D42" s="22">
        <f>Vols!T31</f>
        <v>1.3302068888099148E-3</v>
      </c>
    </row>
    <row r="43" spans="2:4" x14ac:dyDescent="0.25">
      <c r="B43" s="20">
        <f t="shared" si="0"/>
        <v>44954</v>
      </c>
      <c r="C43" s="21">
        <f>IF($D$7=DataValidation!$A$2,Vols!$D32,IF($D$7=DataValidation!$A$3,Vols!$E32,IF('Forward Curve'!$D$7=DataValidation!$A$5,Vols!$G32,IF('Forward Curve'!$D$7=DataValidation!$A$6,Vols!$H32,IF('Forward Curve'!$D$7=DataValidation!$A$4,Vols!$F32,"")))))</f>
        <v>8.4279999999999989E-4</v>
      </c>
      <c r="D43" s="22">
        <f>Vols!T32</f>
        <v>1.3434183663310604E-3</v>
      </c>
    </row>
    <row r="44" spans="2:4" x14ac:dyDescent="0.25">
      <c r="B44" s="20">
        <f t="shared" si="0"/>
        <v>44985</v>
      </c>
      <c r="C44" s="21">
        <f>IF($D$7=DataValidation!$A$2,Vols!$D33,IF($D$7=DataValidation!$A$3,Vols!$E33,IF('Forward Curve'!$D$7=DataValidation!$A$5,Vols!$G33,IF('Forward Curve'!$D$7=DataValidation!$A$6,Vols!$H33,IF('Forward Curve'!$D$7=DataValidation!$A$4,Vols!$F33,"")))))</f>
        <v>8.4580000000000007E-4</v>
      </c>
      <c r="D44" s="22">
        <f>Vols!T33</f>
        <v>1.3565399995322898E-3</v>
      </c>
    </row>
    <row r="45" spans="2:4" x14ac:dyDescent="0.25">
      <c r="B45" s="20">
        <f t="shared" si="0"/>
        <v>45013</v>
      </c>
      <c r="C45" s="21">
        <f>IF($D$7=DataValidation!$A$2,Vols!$D34,IF($D$7=DataValidation!$A$3,Vols!$E34,IF('Forward Curve'!$D$7=DataValidation!$A$5,Vols!$G34,IF('Forward Curve'!$D$7=DataValidation!$A$6,Vols!$H34,IF('Forward Curve'!$D$7=DataValidation!$A$4,Vols!$F34,"")))))</f>
        <v>8.4879999999999992E-4</v>
      </c>
      <c r="D45" s="22">
        <f>Vols!T34</f>
        <v>1.3687739932346339E-3</v>
      </c>
    </row>
    <row r="46" spans="2:4" x14ac:dyDescent="0.25">
      <c r="B46" s="20">
        <f t="shared" si="0"/>
        <v>45044</v>
      </c>
      <c r="C46" s="21">
        <f>IF($D$7=DataValidation!$A$2,Vols!$D35,IF($D$7=DataValidation!$A$3,Vols!$E35,IF('Forward Curve'!$D$7=DataValidation!$A$5,Vols!$G35,IF('Forward Curve'!$D$7=DataValidation!$A$6,Vols!$H35,IF('Forward Curve'!$D$7=DataValidation!$A$4,Vols!$F35,"")))))</f>
        <v>8.518000000000001E-4</v>
      </c>
      <c r="D46" s="22">
        <f>Vols!T35</f>
        <v>1.3817424059733802E-3</v>
      </c>
    </row>
    <row r="47" spans="2:4" x14ac:dyDescent="0.25">
      <c r="B47" s="20">
        <f t="shared" si="0"/>
        <v>45074</v>
      </c>
      <c r="C47" s="21">
        <f>IF($D$7=DataValidation!$A$2,Vols!$D36,IF($D$7=DataValidation!$A$3,Vols!$E36,IF('Forward Curve'!$D$7=DataValidation!$A$5,Vols!$G36,IF('Forward Curve'!$D$7=DataValidation!$A$6,Vols!$H36,IF('Forward Curve'!$D$7=DataValidation!$A$4,Vols!$F36,"")))))</f>
        <v>8.5500000000000007E-4</v>
      </c>
      <c r="D47" s="22">
        <f>Vols!T36</f>
        <v>1.6340211491226667E-3</v>
      </c>
    </row>
    <row r="48" spans="2:4" ht="15" customHeight="1" x14ac:dyDescent="0.25">
      <c r="B48" s="20">
        <f t="shared" si="0"/>
        <v>45105</v>
      </c>
      <c r="C48" s="21">
        <f>IF($D$7=DataValidation!$A$2,Vols!$D37,IF($D$7=DataValidation!$A$3,Vols!$E37,IF('Forward Curve'!$D$7=DataValidation!$A$5,Vols!$G37,IF('Forward Curve'!$D$7=DataValidation!$A$6,Vols!$H37,IF('Forward Curve'!$D$7=DataValidation!$A$4,Vols!$F37,"")))))</f>
        <v>8.5800000000000004E-4</v>
      </c>
      <c r="D48" s="22">
        <f>Vols!T37</f>
        <v>1.9824051699286163E-3</v>
      </c>
    </row>
    <row r="49" spans="2:25" x14ac:dyDescent="0.25">
      <c r="B49" s="20">
        <f t="shared" si="0"/>
        <v>45135</v>
      </c>
      <c r="C49" s="21">
        <f>IF($D$7=DataValidation!$A$2,Vols!$D38,IF($D$7=DataValidation!$A$3,Vols!$E38,IF('Forward Curve'!$D$7=DataValidation!$A$5,Vols!$G38,IF('Forward Curve'!$D$7=DataValidation!$A$6,Vols!$H38,IF('Forward Curve'!$D$7=DataValidation!$A$4,Vols!$F38,"")))))</f>
        <v>1.4699000000000001E-3</v>
      </c>
      <c r="D49" s="22">
        <f>Vols!T38</f>
        <v>3.4385757807541984E-3</v>
      </c>
    </row>
    <row r="50" spans="2:25" s="23" customFormat="1" x14ac:dyDescent="0.25">
      <c r="B50" s="20">
        <f t="shared" si="0"/>
        <v>45166</v>
      </c>
      <c r="C50" s="21">
        <f>IF($D$7=DataValidation!$A$2,Vols!$D39,IF($D$7=DataValidation!$A$3,Vols!$E39,IF('Forward Curve'!$D$7=DataValidation!$A$5,Vols!$G39,IF('Forward Curve'!$D$7=DataValidation!$A$6,Vols!$H39,IF('Forward Curve'!$D$7=DataValidation!$A$4,Vols!$F39,"")))))</f>
        <v>1.6001000000000001E-3</v>
      </c>
      <c r="D50" s="22">
        <f>Vols!T39</f>
        <v>3.760644634087876E-3</v>
      </c>
      <c r="K50" s="14"/>
      <c r="L50" s="14"/>
      <c r="M50" s="14"/>
      <c r="N50" s="14"/>
      <c r="O50" s="14"/>
      <c r="P50" s="14"/>
      <c r="Q50" s="14"/>
      <c r="R50" s="14"/>
      <c r="S50" s="14"/>
      <c r="T50" s="14"/>
      <c r="U50" s="14"/>
      <c r="V50" s="14"/>
      <c r="W50" s="14"/>
      <c r="X50" s="14"/>
      <c r="Y50" s="14"/>
    </row>
    <row r="51" spans="2:25" s="23" customFormat="1" x14ac:dyDescent="0.25">
      <c r="B51" s="20">
        <f t="shared" si="0"/>
        <v>45197</v>
      </c>
      <c r="C51" s="21">
        <f>IF($D$7=DataValidation!$A$2,Vols!$D40,IF($D$7=DataValidation!$A$3,Vols!$E40,IF('Forward Curve'!$D$7=DataValidation!$A$5,Vols!$G40,IF('Forward Curve'!$D$7=DataValidation!$A$6,Vols!$H40,IF('Forward Curve'!$D$7=DataValidation!$A$4,Vols!$F40,"")))))</f>
        <v>1.6428E-3</v>
      </c>
      <c r="D51" s="22">
        <f>Vols!T40</f>
        <v>3.8843493762739734E-3</v>
      </c>
      <c r="K51" s="14"/>
      <c r="L51" s="14"/>
      <c r="M51" s="14"/>
      <c r="N51" s="14"/>
      <c r="O51" s="14"/>
      <c r="P51" s="14"/>
      <c r="Q51" s="14"/>
      <c r="R51" s="14"/>
      <c r="S51" s="14"/>
      <c r="T51" s="14"/>
      <c r="U51" s="14"/>
      <c r="V51" s="14"/>
      <c r="W51" s="14"/>
      <c r="X51" s="14"/>
      <c r="Y51" s="14"/>
    </row>
    <row r="52" spans="2:25" s="23" customFormat="1" x14ac:dyDescent="0.25">
      <c r="B52" s="20">
        <f t="shared" si="0"/>
        <v>45227</v>
      </c>
      <c r="C52" s="21">
        <f>IF($D$7=DataValidation!$A$2,Vols!$D41,IF($D$7=DataValidation!$A$3,Vols!$E41,IF('Forward Curve'!$D$7=DataValidation!$A$5,Vols!$G41,IF('Forward Curve'!$D$7=DataValidation!$A$6,Vols!$H41,IF('Forward Curve'!$D$7=DataValidation!$A$4,Vols!$F41,"")))))</f>
        <v>1.6876E-3</v>
      </c>
      <c r="D52" s="22">
        <f>Vols!T41</f>
        <v>4.0166497974456544E-3</v>
      </c>
      <c r="K52" s="14"/>
      <c r="L52" s="14"/>
      <c r="M52" s="14"/>
      <c r="N52" s="14"/>
      <c r="O52" s="14"/>
      <c r="P52" s="14"/>
      <c r="Q52" s="14"/>
      <c r="R52" s="14"/>
      <c r="S52" s="14"/>
      <c r="T52" s="14"/>
      <c r="U52" s="14"/>
      <c r="V52" s="14"/>
      <c r="W52" s="14"/>
      <c r="X52" s="14"/>
      <c r="Y52" s="14"/>
    </row>
    <row r="53" spans="2:25" s="23" customFormat="1" x14ac:dyDescent="0.25">
      <c r="B53" s="20">
        <f t="shared" si="0"/>
        <v>45258</v>
      </c>
      <c r="C53" s="21">
        <f>IF($D$7=DataValidation!$A$2,Vols!$D42,IF($D$7=DataValidation!$A$3,Vols!$E42,IF('Forward Curve'!$D$7=DataValidation!$A$5,Vols!$G42,IF('Forward Curve'!$D$7=DataValidation!$A$6,Vols!$H42,IF('Forward Curve'!$D$7=DataValidation!$A$4,Vols!$F42,"")))))</f>
        <v>1.7294999999999999E-3</v>
      </c>
      <c r="D53" s="22">
        <f>Vols!T42</f>
        <v>4.1420196247139735E-3</v>
      </c>
      <c r="K53" s="14"/>
      <c r="L53" s="14"/>
      <c r="M53" s="14"/>
      <c r="N53" s="14"/>
      <c r="O53" s="14"/>
      <c r="P53" s="14"/>
      <c r="Q53" s="14"/>
      <c r="R53" s="14"/>
      <c r="S53" s="14"/>
      <c r="T53" s="14"/>
      <c r="U53" s="14"/>
      <c r="V53" s="14"/>
      <c r="W53" s="14"/>
      <c r="X53" s="14"/>
      <c r="Y53" s="14"/>
    </row>
    <row r="54" spans="2:25" s="23" customFormat="1" x14ac:dyDescent="0.25">
      <c r="B54" s="20">
        <f t="shared" si="0"/>
        <v>45288</v>
      </c>
      <c r="C54" s="21">
        <f>IF($D$7=DataValidation!$A$2,Vols!$D43,IF($D$7=DataValidation!$A$3,Vols!$E43,IF('Forward Curve'!$D$7=DataValidation!$A$5,Vols!$G43,IF('Forward Curve'!$D$7=DataValidation!$A$6,Vols!$H43,IF('Forward Curve'!$D$7=DataValidation!$A$4,Vols!$F43,"")))))</f>
        <v>1.7721E-3</v>
      </c>
      <c r="D54" s="22">
        <f>Vols!T43</f>
        <v>4.2687727254653481E-3</v>
      </c>
      <c r="K54" s="14"/>
      <c r="L54" s="14"/>
      <c r="M54" s="14"/>
      <c r="N54" s="14"/>
      <c r="O54" s="14"/>
      <c r="P54" s="14"/>
      <c r="Q54" s="14"/>
      <c r="R54" s="14"/>
      <c r="S54" s="14"/>
      <c r="T54" s="14"/>
      <c r="U54" s="14"/>
      <c r="V54" s="14"/>
      <c r="W54" s="14"/>
      <c r="X54" s="14"/>
      <c r="Y54" s="14"/>
    </row>
    <row r="55" spans="2:25" s="23" customFormat="1" x14ac:dyDescent="0.25">
      <c r="B55" s="20">
        <f t="shared" si="0"/>
        <v>45319</v>
      </c>
      <c r="C55" s="21">
        <f>IF($D$7=DataValidation!$A$2,Vols!$D44,IF($D$7=DataValidation!$A$3,Vols!$E44,IF('Forward Curve'!$D$7=DataValidation!$A$5,Vols!$G44,IF('Forward Curve'!$D$7=DataValidation!$A$6,Vols!$H44,IF('Forward Curve'!$D$7=DataValidation!$A$4,Vols!$F44,"")))))</f>
        <v>1.8174999999999999E-3</v>
      </c>
      <c r="D55" s="22">
        <f>Vols!T44</f>
        <v>4.4063974235225645E-3</v>
      </c>
      <c r="K55" s="14"/>
      <c r="L55" s="14"/>
      <c r="M55" s="14"/>
      <c r="N55" s="14"/>
      <c r="O55" s="14"/>
      <c r="P55" s="14"/>
      <c r="Q55" s="14"/>
      <c r="R55" s="14"/>
      <c r="S55" s="14"/>
      <c r="T55" s="14"/>
      <c r="U55" s="14"/>
      <c r="V55" s="14"/>
      <c r="W55" s="14"/>
      <c r="X55" s="14"/>
      <c r="Y55" s="14"/>
    </row>
    <row r="56" spans="2:25" s="23" customFormat="1" x14ac:dyDescent="0.25">
      <c r="B56" s="20">
        <f t="shared" si="0"/>
        <v>45350</v>
      </c>
      <c r="C56" s="21">
        <f>IF($D$7=DataValidation!$A$2,Vols!$D45,IF($D$7=DataValidation!$A$3,Vols!$E45,IF('Forward Curve'!$D$7=DataValidation!$A$5,Vols!$G45,IF('Forward Curve'!$D$7=DataValidation!$A$6,Vols!$H45,IF('Forward Curve'!$D$7=DataValidation!$A$4,Vols!$F45,"")))))</f>
        <v>1.8579E-3</v>
      </c>
      <c r="D56" s="22">
        <f>Vols!T45</f>
        <v>4.5355906265234693E-3</v>
      </c>
      <c r="K56" s="14"/>
      <c r="L56" s="14"/>
      <c r="M56" s="14"/>
      <c r="N56" s="14"/>
      <c r="O56" s="14"/>
      <c r="P56" s="14"/>
      <c r="Q56" s="14"/>
      <c r="R56" s="14"/>
      <c r="S56" s="14"/>
      <c r="T56" s="14"/>
      <c r="U56" s="14"/>
      <c r="V56" s="14"/>
      <c r="W56" s="14"/>
      <c r="X56" s="14"/>
      <c r="Y56" s="14"/>
    </row>
    <row r="57" spans="2:25" s="23" customFormat="1" x14ac:dyDescent="0.25">
      <c r="B57" s="20">
        <f t="shared" si="0"/>
        <v>45379</v>
      </c>
      <c r="C57" s="21">
        <f>IF($D$7=DataValidation!$A$2,Vols!$D46,IF($D$7=DataValidation!$A$3,Vols!$E46,IF('Forward Curve'!$D$7=DataValidation!$A$5,Vols!$G46,IF('Forward Curve'!$D$7=DataValidation!$A$6,Vols!$H46,IF('Forward Curve'!$D$7=DataValidation!$A$4,Vols!$F46,"")))))</f>
        <v>1.9005000000000001E-3</v>
      </c>
      <c r="D57" s="22">
        <f>Vols!T46</f>
        <v>4.6698087174668022E-3</v>
      </c>
      <c r="K57" s="14"/>
      <c r="L57" s="14"/>
      <c r="M57" s="14"/>
      <c r="N57" s="14"/>
      <c r="O57" s="14"/>
      <c r="P57" s="14"/>
      <c r="Q57" s="14"/>
      <c r="R57" s="14"/>
      <c r="S57" s="14"/>
      <c r="T57" s="14"/>
      <c r="U57" s="14"/>
      <c r="V57" s="14"/>
      <c r="W57" s="14"/>
      <c r="X57" s="14"/>
      <c r="Y57" s="14"/>
    </row>
    <row r="58" spans="2:25" s="23" customFormat="1" x14ac:dyDescent="0.25">
      <c r="B58" s="20">
        <f t="shared" si="0"/>
        <v>45410</v>
      </c>
      <c r="C58" s="21">
        <f>IF($D$7=DataValidation!$A$2,Vols!$D47,IF($D$7=DataValidation!$A$3,Vols!$E47,IF('Forward Curve'!$D$7=DataValidation!$A$5,Vols!$G47,IF('Forward Curve'!$D$7=DataValidation!$A$6,Vols!$H47,IF('Forward Curve'!$D$7=DataValidation!$A$4,Vols!$F47,"")))))</f>
        <v>1.9464999999999999E-3</v>
      </c>
      <c r="D58" s="22">
        <f>Vols!T47</f>
        <v>4.818589837198353E-3</v>
      </c>
      <c r="K58" s="14"/>
      <c r="L58" s="14"/>
      <c r="M58" s="14"/>
      <c r="N58" s="14"/>
      <c r="O58" s="14"/>
      <c r="P58" s="14"/>
      <c r="Q58" s="14"/>
      <c r="R58" s="14"/>
      <c r="S58" s="14"/>
      <c r="T58" s="14"/>
      <c r="U58" s="14"/>
      <c r="V58" s="14"/>
      <c r="W58" s="14"/>
      <c r="X58" s="14"/>
      <c r="Y58" s="14"/>
    </row>
    <row r="59" spans="2:25" s="23" customFormat="1" x14ac:dyDescent="0.25">
      <c r="B59" s="20">
        <f t="shared" si="0"/>
        <v>45440</v>
      </c>
      <c r="C59" s="21">
        <f>IF($D$7=DataValidation!$A$2,Vols!$D48,IF($D$7=DataValidation!$A$3,Vols!$E48,IF('Forward Curve'!$D$7=DataValidation!$A$5,Vols!$G48,IF('Forward Curve'!$D$7=DataValidation!$A$6,Vols!$H48,IF('Forward Curve'!$D$7=DataValidation!$A$4,Vols!$F48,"")))))</f>
        <v>1.9881999999999999E-3</v>
      </c>
      <c r="D59" s="22">
        <f>Vols!T48</f>
        <v>6.8827502544856626E-3</v>
      </c>
      <c r="K59" s="14"/>
      <c r="L59" s="14"/>
      <c r="M59" s="14"/>
      <c r="N59" s="14"/>
      <c r="O59" s="14"/>
      <c r="P59" s="14"/>
      <c r="Q59" s="14"/>
      <c r="R59" s="14"/>
      <c r="S59" s="14"/>
      <c r="T59" s="14"/>
      <c r="U59" s="14"/>
      <c r="V59" s="14"/>
      <c r="W59" s="14"/>
      <c r="X59" s="14"/>
      <c r="Y59" s="14"/>
    </row>
    <row r="60" spans="2:25" s="23" customFormat="1" x14ac:dyDescent="0.25">
      <c r="B60" s="20">
        <f t="shared" si="0"/>
        <v>45471</v>
      </c>
      <c r="C60" s="21">
        <f>IF($D$7=DataValidation!$A$2,Vols!$D49,IF($D$7=DataValidation!$A$3,Vols!$E49,IF('Forward Curve'!$D$7=DataValidation!$A$5,Vols!$G49,IF('Forward Curve'!$D$7=DataValidation!$A$6,Vols!$H49,IF('Forward Curve'!$D$7=DataValidation!$A$4,Vols!$F49,"")))))</f>
        <v>2.0298999999999998E-3</v>
      </c>
      <c r="D60" s="22">
        <f>Vols!T49</f>
        <v>9.2294051033978194E-3</v>
      </c>
      <c r="K60" s="14"/>
      <c r="L60" s="14"/>
      <c r="M60" s="14"/>
      <c r="N60" s="14"/>
      <c r="O60" s="14"/>
      <c r="P60" s="14"/>
      <c r="Q60" s="14"/>
      <c r="R60" s="14"/>
      <c r="S60" s="14"/>
      <c r="T60" s="14"/>
      <c r="U60" s="14"/>
      <c r="V60" s="14"/>
      <c r="W60" s="14"/>
      <c r="X60" s="14"/>
      <c r="Y60" s="14"/>
    </row>
    <row r="61" spans="2:25" s="23" customFormat="1" x14ac:dyDescent="0.25">
      <c r="B61" s="20">
        <f t="shared" si="0"/>
        <v>45501</v>
      </c>
      <c r="C61" s="21">
        <f>IF($D$7=DataValidation!$A$2,Vols!$D50,IF($D$7=DataValidation!$A$3,Vols!$E50,IF('Forward Curve'!$D$7=DataValidation!$A$5,Vols!$G50,IF('Forward Curve'!$D$7=DataValidation!$A$6,Vols!$H50,IF('Forward Curve'!$D$7=DataValidation!$A$4,Vols!$F50,"")))))</f>
        <v>2.7894E-3</v>
      </c>
      <c r="D61" s="22">
        <f>Vols!T50</f>
        <v>1.442181740489638E-2</v>
      </c>
      <c r="K61" s="14"/>
      <c r="L61" s="14"/>
      <c r="M61" s="14"/>
      <c r="N61" s="14"/>
      <c r="O61" s="14"/>
      <c r="P61" s="14"/>
      <c r="Q61" s="14"/>
      <c r="R61" s="14"/>
      <c r="S61" s="14"/>
      <c r="T61" s="14"/>
      <c r="U61" s="14"/>
      <c r="V61" s="14"/>
      <c r="W61" s="14"/>
      <c r="X61" s="14"/>
      <c r="Y61" s="14"/>
    </row>
    <row r="62" spans="2:25" s="23" customFormat="1" x14ac:dyDescent="0.25">
      <c r="B62" s="20">
        <f t="shared" si="0"/>
        <v>45532</v>
      </c>
      <c r="C62" s="21">
        <f>IF($D$7=DataValidation!$A$2,Vols!$D51,IF($D$7=DataValidation!$A$3,Vols!$E51,IF('Forward Curve'!$D$7=DataValidation!$A$5,Vols!$G51,IF('Forward Curve'!$D$7=DataValidation!$A$6,Vols!$H51,IF('Forward Curve'!$D$7=DataValidation!$A$4,Vols!$F51,"")))))</f>
        <v>3.0060999999999998E-3</v>
      </c>
      <c r="D62" s="22">
        <f>Vols!T51</f>
        <v>1.5785431694918837E-2</v>
      </c>
      <c r="K62" s="14"/>
      <c r="L62" s="14"/>
      <c r="M62" s="14"/>
      <c r="N62" s="14"/>
      <c r="O62" s="14"/>
      <c r="P62" s="14"/>
      <c r="Q62" s="14"/>
      <c r="R62" s="14"/>
      <c r="S62" s="14"/>
      <c r="T62" s="14"/>
      <c r="U62" s="14"/>
      <c r="V62" s="14"/>
      <c r="W62" s="14"/>
      <c r="X62" s="14"/>
      <c r="Y62" s="14"/>
    </row>
    <row r="63" spans="2:25" s="23" customFormat="1" x14ac:dyDescent="0.25">
      <c r="B63" s="20">
        <f t="shared" si="0"/>
        <v>45563</v>
      </c>
      <c r="C63" s="21">
        <f>IF($D$7=DataValidation!$A$2,Vols!$D52,IF($D$7=DataValidation!$A$3,Vols!$E52,IF('Forward Curve'!$D$7=DataValidation!$A$5,Vols!$G52,IF('Forward Curve'!$D$7=DataValidation!$A$6,Vols!$H52,IF('Forward Curve'!$D$7=DataValidation!$A$4,Vols!$F52,"")))))</f>
        <v>3.0839000000000001E-3</v>
      </c>
      <c r="D63" s="22">
        <f>Vols!T52</f>
        <v>1.6295519577698984E-2</v>
      </c>
      <c r="K63" s="14"/>
      <c r="L63" s="14"/>
      <c r="M63" s="14"/>
      <c r="N63" s="14"/>
      <c r="O63" s="14"/>
      <c r="P63" s="14"/>
      <c r="Q63" s="14"/>
      <c r="R63" s="14"/>
      <c r="S63" s="14"/>
      <c r="T63" s="14"/>
      <c r="U63" s="14"/>
      <c r="V63" s="14"/>
      <c r="W63" s="14"/>
      <c r="X63" s="14"/>
      <c r="Y63" s="14"/>
    </row>
    <row r="64" spans="2:25" s="23" customFormat="1" x14ac:dyDescent="0.25">
      <c r="B64" s="20">
        <f t="shared" si="0"/>
        <v>45593</v>
      </c>
      <c r="C64" s="21">
        <f>IF($D$7=DataValidation!$A$2,Vols!$D53,IF($D$7=DataValidation!$A$3,Vols!$E53,IF('Forward Curve'!$D$7=DataValidation!$A$5,Vols!$G53,IF('Forward Curve'!$D$7=DataValidation!$A$6,Vols!$H53,IF('Forward Curve'!$D$7=DataValidation!$A$4,Vols!$F53,"")))))</f>
        <v>3.1591000000000002E-3</v>
      </c>
      <c r="D64" s="22">
        <f>Vols!T53</f>
        <v>1.6791699120377816E-2</v>
      </c>
      <c r="K64" s="14"/>
      <c r="L64" s="14"/>
      <c r="M64" s="14"/>
      <c r="N64" s="14"/>
      <c r="O64" s="14"/>
      <c r="P64" s="14"/>
      <c r="Q64" s="14"/>
      <c r="R64" s="14"/>
      <c r="S64" s="14"/>
      <c r="T64" s="14"/>
      <c r="U64" s="14"/>
      <c r="V64" s="14"/>
      <c r="W64" s="14"/>
      <c r="X64" s="14"/>
      <c r="Y64" s="14"/>
    </row>
    <row r="65" spans="2:25" s="23" customFormat="1" x14ac:dyDescent="0.25">
      <c r="B65" s="20">
        <f t="shared" si="0"/>
        <v>45624</v>
      </c>
      <c r="C65" s="21">
        <f>IF($D$7=DataValidation!$A$2,Vols!$D54,IF($D$7=DataValidation!$A$3,Vols!$E54,IF('Forward Curve'!$D$7=DataValidation!$A$5,Vols!$G54,IF('Forward Curve'!$D$7=DataValidation!$A$6,Vols!$H54,IF('Forward Curve'!$D$7=DataValidation!$A$4,Vols!$F54,"")))))</f>
        <v>3.2342999999999998E-3</v>
      </c>
      <c r="D65" s="22">
        <f>Vols!T54</f>
        <v>1.7288947883484229E-2</v>
      </c>
      <c r="K65" s="14"/>
      <c r="L65" s="14"/>
      <c r="M65" s="14"/>
      <c r="N65" s="14"/>
      <c r="O65" s="14"/>
      <c r="P65" s="14"/>
      <c r="Q65" s="14"/>
      <c r="R65" s="14"/>
      <c r="S65" s="14"/>
      <c r="T65" s="14"/>
      <c r="U65" s="14"/>
      <c r="V65" s="14"/>
      <c r="W65" s="14"/>
      <c r="X65" s="14"/>
      <c r="Y65" s="14"/>
    </row>
    <row r="66" spans="2:25" s="23" customFormat="1" x14ac:dyDescent="0.25">
      <c r="B66" s="20">
        <f t="shared" si="0"/>
        <v>45654</v>
      </c>
      <c r="C66" s="21">
        <f>IF($D$7=DataValidation!$A$2,Vols!$D55,IF($D$7=DataValidation!$A$3,Vols!$E55,IF('Forward Curve'!$D$7=DataValidation!$A$5,Vols!$G55,IF('Forward Curve'!$D$7=DataValidation!$A$6,Vols!$H55,IF('Forward Curve'!$D$7=DataValidation!$A$4,Vols!$F55,"")))))</f>
        <v>3.3145000000000002E-3</v>
      </c>
      <c r="D66" s="22">
        <f>Vols!T55</f>
        <v>1.7822816224011197E-2</v>
      </c>
      <c r="K66" s="14"/>
      <c r="L66" s="14"/>
      <c r="M66" s="14"/>
      <c r="N66" s="14"/>
      <c r="O66" s="14"/>
      <c r="P66" s="14"/>
      <c r="Q66" s="14"/>
      <c r="R66" s="14"/>
      <c r="S66" s="14"/>
      <c r="T66" s="14"/>
      <c r="U66" s="14"/>
      <c r="V66" s="14"/>
      <c r="W66" s="14"/>
      <c r="X66" s="14"/>
      <c r="Y66" s="14"/>
    </row>
    <row r="67" spans="2:25" s="23" customFormat="1" x14ac:dyDescent="0.25">
      <c r="B67" s="20">
        <f t="shared" si="0"/>
        <v>45685</v>
      </c>
      <c r="C67" s="21">
        <f>IF($D$7=DataValidation!$A$2,Vols!$D56,IF($D$7=DataValidation!$A$3,Vols!$E56,IF('Forward Curve'!$D$7=DataValidation!$A$5,Vols!$G56,IF('Forward Curve'!$D$7=DataValidation!$A$6,Vols!$H56,IF('Forward Curve'!$D$7=DataValidation!$A$4,Vols!$F56,"")))))</f>
        <v>3.3882000000000001E-3</v>
      </c>
      <c r="D67" s="22">
        <f>Vols!T56</f>
        <v>1.83321869799364E-2</v>
      </c>
      <c r="K67" s="14"/>
      <c r="L67" s="14"/>
      <c r="M67" s="14"/>
      <c r="N67" s="14"/>
      <c r="O67" s="14"/>
      <c r="P67" s="14"/>
      <c r="Q67" s="14"/>
      <c r="R67" s="14"/>
      <c r="S67" s="14"/>
      <c r="T67" s="14"/>
      <c r="U67" s="14"/>
      <c r="V67" s="14"/>
      <c r="W67" s="14"/>
      <c r="X67" s="14"/>
      <c r="Y67" s="14"/>
    </row>
    <row r="68" spans="2:25" s="23" customFormat="1" x14ac:dyDescent="0.25">
      <c r="B68" s="20">
        <f t="shared" si="0"/>
        <v>45716</v>
      </c>
      <c r="C68" s="21">
        <f>IF($D$7=DataValidation!$A$2,Vols!$D57,IF($D$7=DataValidation!$A$3,Vols!$E57,IF('Forward Curve'!$D$7=DataValidation!$A$5,Vols!$G57,IF('Forward Curve'!$D$7=DataValidation!$A$6,Vols!$H57,IF('Forward Curve'!$D$7=DataValidation!$A$4,Vols!$F57,"")))))</f>
        <v>3.4619E-3</v>
      </c>
      <c r="D68" s="22">
        <f>Vols!T57</f>
        <v>1.8841572392848352E-2</v>
      </c>
      <c r="K68" s="14"/>
      <c r="L68" s="14"/>
      <c r="M68" s="14"/>
      <c r="N68" s="14"/>
      <c r="O68" s="14"/>
      <c r="P68" s="14"/>
      <c r="Q68" s="14"/>
      <c r="R68" s="14"/>
      <c r="S68" s="14"/>
      <c r="T68" s="14"/>
      <c r="U68" s="14"/>
      <c r="V68" s="14"/>
      <c r="W68" s="14"/>
      <c r="X68" s="14"/>
      <c r="Y68" s="14"/>
    </row>
    <row r="69" spans="2:25" s="23" customFormat="1" x14ac:dyDescent="0.25">
      <c r="B69" s="20">
        <f t="shared" si="0"/>
        <v>45744</v>
      </c>
      <c r="C69" s="21">
        <f>IF($D$7=DataValidation!$A$2,Vols!$D58,IF($D$7=DataValidation!$A$3,Vols!$E58,IF('Forward Curve'!$D$7=DataValidation!$A$5,Vols!$G58,IF('Forward Curve'!$D$7=DataValidation!$A$6,Vols!$H58,IF('Forward Curve'!$D$7=DataValidation!$A$4,Vols!$F58,"")))))</f>
        <v>3.5379999999999999E-3</v>
      </c>
      <c r="D69" s="22">
        <f>Vols!T58</f>
        <v>1.9358279033203946E-2</v>
      </c>
      <c r="K69" s="14"/>
      <c r="L69" s="14"/>
      <c r="M69" s="14"/>
      <c r="N69" s="14"/>
      <c r="O69" s="14"/>
      <c r="P69" s="14"/>
      <c r="Q69" s="14"/>
      <c r="R69" s="14"/>
      <c r="S69" s="14"/>
      <c r="T69" s="14"/>
      <c r="U69" s="14"/>
      <c r="V69" s="14"/>
      <c r="W69" s="14"/>
      <c r="X69" s="14"/>
      <c r="Y69" s="14"/>
    </row>
    <row r="70" spans="2:25" s="23" customFormat="1" x14ac:dyDescent="0.25">
      <c r="B70" s="20">
        <f t="shared" si="0"/>
        <v>45775</v>
      </c>
      <c r="C70" s="21">
        <f>IF($D$7=DataValidation!$A$2,Vols!$D59,IF($D$7=DataValidation!$A$3,Vols!$E59,IF('Forward Curve'!$D$7=DataValidation!$A$5,Vols!$G59,IF('Forward Curve'!$D$7=DataValidation!$A$6,Vols!$H59,IF('Forward Curve'!$D$7=DataValidation!$A$4,Vols!$F59,"")))))</f>
        <v>3.6126999999999999E-3</v>
      </c>
      <c r="D70" s="22">
        <f>Vols!T59</f>
        <v>1.9888975480644524E-2</v>
      </c>
      <c r="K70" s="14"/>
      <c r="L70" s="14"/>
      <c r="M70" s="14"/>
      <c r="N70" s="14"/>
      <c r="O70" s="14"/>
      <c r="P70" s="14"/>
      <c r="Q70" s="14"/>
      <c r="R70" s="14"/>
      <c r="S70" s="14"/>
      <c r="T70" s="14"/>
      <c r="U70" s="14"/>
      <c r="V70" s="14"/>
      <c r="W70" s="14"/>
      <c r="X70" s="14"/>
      <c r="Y70" s="14"/>
    </row>
    <row r="71" spans="2:25" s="23" customFormat="1" x14ac:dyDescent="0.25">
      <c r="B71" s="20">
        <f t="shared" si="0"/>
        <v>45805</v>
      </c>
      <c r="C71" s="21">
        <f>IF($D$7=DataValidation!$A$2,Vols!$D60,IF($D$7=DataValidation!$A$3,Vols!$E60,IF('Forward Curve'!$D$7=DataValidation!$A$5,Vols!$G60,IF('Forward Curve'!$D$7=DataValidation!$A$6,Vols!$H60,IF('Forward Curve'!$D$7=DataValidation!$A$4,Vols!$F60,"")))))</f>
        <v>3.6886999999999996E-3</v>
      </c>
      <c r="D71" s="22">
        <f>Vols!T60</f>
        <v>2.0663679222864027E-2</v>
      </c>
      <c r="K71" s="14"/>
      <c r="L71" s="14"/>
      <c r="M71" s="14"/>
      <c r="N71" s="14"/>
      <c r="O71" s="14"/>
      <c r="P71" s="14"/>
      <c r="Q71" s="14"/>
      <c r="R71" s="14"/>
      <c r="S71" s="14"/>
      <c r="T71" s="14"/>
      <c r="U71" s="14"/>
      <c r="V71" s="14"/>
      <c r="W71" s="14"/>
      <c r="X71" s="14"/>
      <c r="Y71" s="14"/>
    </row>
    <row r="72" spans="2:25" s="23" customFormat="1" x14ac:dyDescent="0.25">
      <c r="B72" s="20">
        <f t="shared" si="0"/>
        <v>45836</v>
      </c>
      <c r="C72" s="21">
        <f>IF($D$7=DataValidation!$A$2,Vols!$D61,IF($D$7=DataValidation!$A$3,Vols!$E61,IF('Forward Curve'!$D$7=DataValidation!$A$5,Vols!$G61,IF('Forward Curve'!$D$7=DataValidation!$A$6,Vols!$H61,IF('Forward Curve'!$D$7=DataValidation!$A$4,Vols!$F61,"")))))</f>
        <v>3.7657000000000003E-3</v>
      </c>
      <c r="D72" s="22">
        <f>Vols!T61</f>
        <v>2.1333363715152324E-2</v>
      </c>
      <c r="K72" s="14"/>
      <c r="L72" s="14"/>
      <c r="M72" s="14"/>
      <c r="N72" s="14"/>
      <c r="O72" s="14"/>
      <c r="P72" s="14"/>
      <c r="Q72" s="14"/>
      <c r="R72" s="14"/>
      <c r="S72" s="14"/>
      <c r="T72" s="14"/>
      <c r="U72" s="14"/>
      <c r="V72" s="14"/>
      <c r="W72" s="14"/>
      <c r="X72" s="14"/>
      <c r="Y72" s="14"/>
    </row>
    <row r="73" spans="2:25" s="23" customFormat="1" x14ac:dyDescent="0.25">
      <c r="B73" s="20">
        <f t="shared" si="0"/>
        <v>45866</v>
      </c>
      <c r="C73" s="21">
        <f>IF($D$7=DataValidation!$A$2,Vols!$D62,IF($D$7=DataValidation!$A$3,Vols!$E62,IF('Forward Curve'!$D$7=DataValidation!$A$5,Vols!$G62,IF('Forward Curve'!$D$7=DataValidation!$A$6,Vols!$H62,IF('Forward Curve'!$D$7=DataValidation!$A$4,Vols!$F62,"")))))</f>
        <v>4.3075000000000006E-3</v>
      </c>
      <c r="D73" s="22">
        <f>Vols!T62</f>
        <v>2.3596976724431212E-2</v>
      </c>
      <c r="K73" s="14"/>
      <c r="L73" s="14"/>
      <c r="M73" s="14"/>
      <c r="N73" s="14"/>
      <c r="O73" s="14"/>
      <c r="P73" s="14"/>
      <c r="Q73" s="14"/>
      <c r="R73" s="14"/>
      <c r="S73" s="14"/>
      <c r="T73" s="14"/>
      <c r="U73" s="14"/>
      <c r="V73" s="14"/>
      <c r="W73" s="14"/>
      <c r="X73" s="14"/>
      <c r="Y73" s="14"/>
    </row>
    <row r="74" spans="2:25" s="23" customFormat="1" x14ac:dyDescent="0.25">
      <c r="B74" s="20">
        <f t="shared" si="0"/>
        <v>45897</v>
      </c>
      <c r="C74" s="21">
        <f>IF($D$7=DataValidation!$A$2,Vols!$D63,IF($D$7=DataValidation!$A$3,Vols!$E63,IF('Forward Curve'!$D$7=DataValidation!$A$5,Vols!$G63,IF('Forward Curve'!$D$7=DataValidation!$A$6,Vols!$H63,IF('Forward Curve'!$D$7=DataValidation!$A$4,Vols!$F63,"")))))</f>
        <v>4.4741E-3</v>
      </c>
      <c r="D74" s="22">
        <f>Vols!T63</f>
        <v>2.4561485053242831E-2</v>
      </c>
      <c r="K74" s="14"/>
      <c r="L74" s="14"/>
      <c r="M74" s="14"/>
      <c r="N74" s="14"/>
      <c r="O74" s="14"/>
      <c r="P74" s="14"/>
      <c r="Q74" s="14"/>
      <c r="R74" s="14"/>
      <c r="S74" s="14"/>
      <c r="T74" s="14"/>
      <c r="U74" s="14"/>
      <c r="V74" s="14"/>
      <c r="W74" s="14"/>
      <c r="X74" s="14"/>
      <c r="Y74" s="14"/>
    </row>
    <row r="75" spans="2:25" s="23" customFormat="1" x14ac:dyDescent="0.25">
      <c r="B75" s="20">
        <f t="shared" si="0"/>
        <v>45928</v>
      </c>
      <c r="C75" s="21">
        <f>IF($D$7=DataValidation!$A$2,Vols!$D64,IF($D$7=DataValidation!$A$3,Vols!$E64,IF('Forward Curve'!$D$7=DataValidation!$A$5,Vols!$G64,IF('Forward Curve'!$D$7=DataValidation!$A$6,Vols!$H64,IF('Forward Curve'!$D$7=DataValidation!$A$4,Vols!$F64,"")))))</f>
        <v>4.5732000000000004E-3</v>
      </c>
      <c r="D75" s="22">
        <f>Vols!T64</f>
        <v>2.5231461482494055E-2</v>
      </c>
      <c r="K75" s="14"/>
      <c r="L75" s="14"/>
      <c r="M75" s="14"/>
      <c r="N75" s="14"/>
      <c r="O75" s="14"/>
      <c r="P75" s="14"/>
      <c r="Q75" s="14"/>
      <c r="R75" s="14"/>
      <c r="S75" s="14"/>
      <c r="T75" s="14"/>
      <c r="U75" s="14"/>
      <c r="V75" s="14"/>
      <c r="W75" s="14"/>
      <c r="X75" s="14"/>
      <c r="Y75" s="14"/>
    </row>
    <row r="76" spans="2:25" s="23" customFormat="1" x14ac:dyDescent="0.25">
      <c r="B76" s="20">
        <f t="shared" si="0"/>
        <v>45958</v>
      </c>
      <c r="C76" s="21">
        <f>IF($D$7=DataValidation!$A$2,Vols!$D65,IF($D$7=DataValidation!$A$3,Vols!$E65,IF('Forward Curve'!$D$7=DataValidation!$A$5,Vols!$G65,IF('Forward Curve'!$D$7=DataValidation!$A$6,Vols!$H65,IF('Forward Curve'!$D$7=DataValidation!$A$4,Vols!$F65,"")))))</f>
        <v>4.6644E-3</v>
      </c>
      <c r="D76" s="22">
        <f>Vols!T65</f>
        <v>2.5853229240645228E-2</v>
      </c>
      <c r="K76" s="14"/>
      <c r="L76" s="14"/>
      <c r="M76" s="14"/>
      <c r="N76" s="14"/>
      <c r="O76" s="14"/>
      <c r="P76" s="14"/>
      <c r="Q76" s="14"/>
      <c r="R76" s="14"/>
      <c r="S76" s="14"/>
      <c r="T76" s="14"/>
      <c r="U76" s="14"/>
      <c r="V76" s="14"/>
      <c r="W76" s="14"/>
      <c r="X76" s="14"/>
      <c r="Y76" s="14"/>
    </row>
    <row r="77" spans="2:25" s="23" customFormat="1" x14ac:dyDescent="0.25">
      <c r="B77" s="20">
        <f t="shared" si="0"/>
        <v>45989</v>
      </c>
      <c r="C77" s="21">
        <f>IF($D$7=DataValidation!$A$2,Vols!$D66,IF($D$7=DataValidation!$A$3,Vols!$E66,IF('Forward Curve'!$D$7=DataValidation!$A$5,Vols!$G66,IF('Forward Curve'!$D$7=DataValidation!$A$6,Vols!$H66,IF('Forward Curve'!$D$7=DataValidation!$A$4,Vols!$F66,"")))))</f>
        <v>4.7555999999999996E-3</v>
      </c>
      <c r="D77" s="22">
        <f>Vols!T66</f>
        <v>2.6478696482600237E-2</v>
      </c>
      <c r="K77" s="14"/>
      <c r="L77" s="14"/>
      <c r="M77" s="14"/>
      <c r="N77" s="14"/>
      <c r="O77" s="14"/>
      <c r="P77" s="14"/>
      <c r="Q77" s="14"/>
      <c r="R77" s="14"/>
      <c r="S77" s="14"/>
      <c r="T77" s="14"/>
      <c r="U77" s="14"/>
      <c r="V77" s="14"/>
      <c r="W77" s="14"/>
      <c r="X77" s="14"/>
      <c r="Y77" s="14"/>
    </row>
    <row r="78" spans="2:25" s="23" customFormat="1" x14ac:dyDescent="0.25">
      <c r="B78" s="20">
        <f t="shared" si="0"/>
        <v>46019</v>
      </c>
      <c r="C78" s="21">
        <f>IF($D$7=DataValidation!$A$2,Vols!$D67,IF($D$7=DataValidation!$A$3,Vols!$E67,IF('Forward Curve'!$D$7=DataValidation!$A$5,Vols!$G67,IF('Forward Curve'!$D$7=DataValidation!$A$6,Vols!$H67,IF('Forward Curve'!$D$7=DataValidation!$A$4,Vols!$F67,"")))))</f>
        <v>4.8558000000000004E-3</v>
      </c>
      <c r="D78" s="22">
        <f>Vols!T67</f>
        <v>2.7154587003516459E-2</v>
      </c>
      <c r="K78" s="14"/>
      <c r="L78" s="14"/>
      <c r="M78" s="14"/>
      <c r="N78" s="14"/>
      <c r="O78" s="14"/>
      <c r="P78" s="14"/>
      <c r="Q78" s="14"/>
      <c r="R78" s="14"/>
      <c r="S78" s="14"/>
      <c r="T78" s="14"/>
      <c r="U78" s="14"/>
      <c r="V78" s="14"/>
      <c r="W78" s="14"/>
      <c r="X78" s="14"/>
      <c r="Y78" s="14"/>
    </row>
    <row r="79" spans="2:25" s="23" customFormat="1" x14ac:dyDescent="0.25">
      <c r="B79" s="20">
        <f t="shared" ref="B79:B132" si="1">EDATE(B78,1)</f>
        <v>46050</v>
      </c>
      <c r="C79" s="21">
        <f>IF($D$7=DataValidation!$A$2,Vols!$D68,IF($D$7=DataValidation!$A$3,Vols!$E68,IF('Forward Curve'!$D$7=DataValidation!$A$5,Vols!$G68,IF('Forward Curve'!$D$7=DataValidation!$A$6,Vols!$H68,IF('Forward Curve'!$D$7=DataValidation!$A$4,Vols!$F68,"")))))</f>
        <v>4.9449999999999997E-3</v>
      </c>
      <c r="D79" s="22">
        <f>Vols!T68</f>
        <v>2.779114752253398E-2</v>
      </c>
      <c r="K79" s="14"/>
      <c r="L79" s="14"/>
      <c r="M79" s="14"/>
      <c r="N79" s="14"/>
      <c r="O79" s="14"/>
      <c r="P79" s="14"/>
      <c r="Q79" s="14"/>
      <c r="R79" s="14"/>
      <c r="S79" s="14"/>
      <c r="T79" s="14"/>
      <c r="U79" s="14"/>
      <c r="V79" s="14"/>
      <c r="W79" s="14"/>
      <c r="X79" s="14"/>
      <c r="Y79" s="14"/>
    </row>
    <row r="80" spans="2:25" s="23" customFormat="1" x14ac:dyDescent="0.25">
      <c r="B80" s="20">
        <f t="shared" si="1"/>
        <v>46081</v>
      </c>
      <c r="C80" s="21">
        <f>IF($D$7=DataValidation!$A$2,Vols!$D69,IF($D$7=DataValidation!$A$3,Vols!$E69,IF('Forward Curve'!$D$7=DataValidation!$A$5,Vols!$G69,IF('Forward Curve'!$D$7=DataValidation!$A$6,Vols!$H69,IF('Forward Curve'!$D$7=DataValidation!$A$4,Vols!$F69,"")))))</f>
        <v>5.0310999999999993E-3</v>
      </c>
      <c r="D80" s="22">
        <f>Vols!T69</f>
        <v>2.8390414276649161E-2</v>
      </c>
      <c r="K80" s="14"/>
      <c r="L80" s="14"/>
      <c r="M80" s="14"/>
      <c r="N80" s="14"/>
      <c r="O80" s="14"/>
      <c r="P80" s="14"/>
      <c r="Q80" s="14"/>
      <c r="R80" s="14"/>
      <c r="S80" s="14"/>
      <c r="T80" s="14"/>
      <c r="U80" s="14"/>
      <c r="V80" s="14"/>
      <c r="W80" s="14"/>
      <c r="X80" s="14"/>
      <c r="Y80" s="14"/>
    </row>
    <row r="81" spans="2:25" s="23" customFormat="1" x14ac:dyDescent="0.25">
      <c r="B81" s="20">
        <f t="shared" si="1"/>
        <v>46109</v>
      </c>
      <c r="C81" s="21">
        <f>IF($D$7=DataValidation!$A$2,Vols!$D70,IF($D$7=DataValidation!$A$3,Vols!$E70,IF('Forward Curve'!$D$7=DataValidation!$A$5,Vols!$G70,IF('Forward Curve'!$D$7=DataValidation!$A$6,Vols!$H70,IF('Forward Curve'!$D$7=DataValidation!$A$4,Vols!$F70,"")))))</f>
        <v>5.1324999999999999E-3</v>
      </c>
      <c r="D81" s="22">
        <f>Vols!T70</f>
        <v>2.9088868627551698E-2</v>
      </c>
      <c r="K81" s="14"/>
      <c r="L81" s="14"/>
      <c r="M81" s="14"/>
      <c r="N81" s="14"/>
      <c r="O81" s="14"/>
      <c r="P81" s="14"/>
      <c r="Q81" s="14"/>
      <c r="R81" s="14"/>
      <c r="S81" s="14"/>
      <c r="T81" s="14"/>
      <c r="U81" s="14"/>
      <c r="V81" s="14"/>
      <c r="W81" s="14"/>
      <c r="X81" s="14"/>
      <c r="Y81" s="14"/>
    </row>
    <row r="82" spans="2:25" s="23" customFormat="1" x14ac:dyDescent="0.25">
      <c r="B82" s="20">
        <f t="shared" si="1"/>
        <v>46140</v>
      </c>
      <c r="C82" s="21">
        <f>IF($D$7=DataValidation!$A$2,Vols!$D71,IF($D$7=DataValidation!$A$3,Vols!$E71,IF('Forward Curve'!$D$7=DataValidation!$A$5,Vols!$G71,IF('Forward Curve'!$D$7=DataValidation!$A$6,Vols!$H71,IF('Forward Curve'!$D$7=DataValidation!$A$4,Vols!$F71,"")))))</f>
        <v>5.2228999999999999E-3</v>
      </c>
      <c r="D82" s="22">
        <f>Vols!T71</f>
        <v>2.9733011559020653E-2</v>
      </c>
      <c r="K82" s="14"/>
      <c r="L82" s="14"/>
      <c r="M82" s="14"/>
      <c r="N82" s="14"/>
      <c r="O82" s="14"/>
      <c r="P82" s="14"/>
      <c r="Q82" s="14"/>
      <c r="R82" s="14"/>
      <c r="S82" s="14"/>
      <c r="T82" s="14"/>
      <c r="U82" s="14"/>
      <c r="V82" s="14"/>
      <c r="W82" s="14"/>
      <c r="X82" s="14"/>
      <c r="Y82" s="14"/>
    </row>
    <row r="83" spans="2:25" s="23" customFormat="1" x14ac:dyDescent="0.25">
      <c r="B83" s="20">
        <f t="shared" si="1"/>
        <v>46170</v>
      </c>
      <c r="C83" s="21">
        <f>IF($D$7=DataValidation!$A$2,Vols!$D72,IF($D$7=DataValidation!$A$3,Vols!$E72,IF('Forward Curve'!$D$7=DataValidation!$A$5,Vols!$G72,IF('Forward Curve'!$D$7=DataValidation!$A$6,Vols!$H72,IF('Forward Curve'!$D$7=DataValidation!$A$4,Vols!$F72,"")))))</f>
        <v>5.3147999999999997E-3</v>
      </c>
      <c r="D83" s="22">
        <f>Vols!T72</f>
        <v>3.0362902485122974E-2</v>
      </c>
      <c r="K83" s="14"/>
      <c r="L83" s="14"/>
      <c r="M83" s="14"/>
      <c r="N83" s="14"/>
      <c r="O83" s="14"/>
      <c r="P83" s="14"/>
      <c r="Q83" s="14"/>
      <c r="R83" s="14"/>
      <c r="S83" s="14"/>
      <c r="T83" s="14"/>
      <c r="U83" s="14"/>
      <c r="V83" s="14"/>
      <c r="W83" s="14"/>
      <c r="X83" s="14"/>
      <c r="Y83" s="14"/>
    </row>
    <row r="84" spans="2:25" s="23" customFormat="1" x14ac:dyDescent="0.25">
      <c r="B84" s="20">
        <f t="shared" si="1"/>
        <v>46201</v>
      </c>
      <c r="C84" s="21">
        <f>IF($D$7=DataValidation!$A$2,Vols!$D73,IF($D$7=DataValidation!$A$3,Vols!$E73,IF('Forward Curve'!$D$7=DataValidation!$A$5,Vols!$G73,IF('Forward Curve'!$D$7=DataValidation!$A$6,Vols!$H73,IF('Forward Curve'!$D$7=DataValidation!$A$4,Vols!$F73,"")))))</f>
        <v>5.4124999999999998E-3</v>
      </c>
      <c r="D84" s="22">
        <f>Vols!T73</f>
        <v>3.1020131286970749E-2</v>
      </c>
      <c r="K84" s="14"/>
      <c r="L84" s="14"/>
      <c r="M84" s="14"/>
      <c r="N84" s="14"/>
      <c r="O84" s="14"/>
      <c r="P84" s="14"/>
      <c r="Q84" s="14"/>
      <c r="R84" s="14"/>
      <c r="S84" s="14"/>
      <c r="T84" s="14"/>
      <c r="U84" s="14"/>
      <c r="V84" s="14"/>
      <c r="W84" s="14"/>
      <c r="X84" s="14"/>
      <c r="Y84" s="14"/>
    </row>
    <row r="85" spans="2:25" s="23" customFormat="1" x14ac:dyDescent="0.25">
      <c r="B85" s="20">
        <f t="shared" si="1"/>
        <v>46231</v>
      </c>
      <c r="C85" s="21">
        <f>IF($D$7=DataValidation!$A$2,Vols!$D74,IF($D$7=DataValidation!$A$3,Vols!$E74,IF('Forward Curve'!$D$7=DataValidation!$A$5,Vols!$G74,IF('Forward Curve'!$D$7=DataValidation!$A$6,Vols!$H74,IF('Forward Curve'!$D$7=DataValidation!$A$4,Vols!$F74,"")))))</f>
        <v>5.5798000000000002E-3</v>
      </c>
      <c r="D85" s="22">
        <f>Vols!T74</f>
        <v>3.1885330587903028E-2</v>
      </c>
      <c r="K85" s="14"/>
      <c r="L85" s="14"/>
      <c r="M85" s="14"/>
      <c r="N85" s="14"/>
      <c r="O85" s="14"/>
      <c r="P85" s="14"/>
      <c r="Q85" s="14"/>
      <c r="R85" s="14"/>
      <c r="S85" s="14"/>
      <c r="T85" s="14"/>
      <c r="U85" s="14"/>
      <c r="V85" s="14"/>
      <c r="W85" s="14"/>
      <c r="X85" s="14"/>
      <c r="Y85" s="14"/>
    </row>
    <row r="86" spans="2:25" s="23" customFormat="1" x14ac:dyDescent="0.25">
      <c r="B86" s="20">
        <f t="shared" si="1"/>
        <v>46262</v>
      </c>
      <c r="C86" s="21">
        <f>IF($D$7=DataValidation!$A$2,Vols!$D75,IF($D$7=DataValidation!$A$3,Vols!$E75,IF('Forward Curve'!$D$7=DataValidation!$A$5,Vols!$G75,IF('Forward Curve'!$D$7=DataValidation!$A$6,Vols!$H75,IF('Forward Curve'!$D$7=DataValidation!$A$4,Vols!$F75,"")))))</f>
        <v>5.6842999999999998E-3</v>
      </c>
      <c r="D86" s="22">
        <f>Vols!T75</f>
        <v>3.2609565805572505E-2</v>
      </c>
      <c r="K86" s="14"/>
      <c r="L86" s="14"/>
      <c r="M86" s="14"/>
      <c r="N86" s="14"/>
      <c r="O86" s="14"/>
      <c r="P86" s="14"/>
      <c r="Q86" s="14"/>
      <c r="R86" s="14"/>
      <c r="S86" s="14"/>
      <c r="T86" s="14"/>
      <c r="U86" s="14"/>
      <c r="V86" s="14"/>
      <c r="W86" s="14"/>
      <c r="X86" s="14"/>
      <c r="Y86" s="14"/>
    </row>
    <row r="87" spans="2:25" s="23" customFormat="1" x14ac:dyDescent="0.25">
      <c r="B87" s="20">
        <f t="shared" si="1"/>
        <v>46293</v>
      </c>
      <c r="C87" s="21">
        <f>IF($D$7=DataValidation!$A$2,Vols!$D76,IF($D$7=DataValidation!$A$3,Vols!$E76,IF('Forward Curve'!$D$7=DataValidation!$A$5,Vols!$G76,IF('Forward Curve'!$D$7=DataValidation!$A$6,Vols!$H76,IF('Forward Curve'!$D$7=DataValidation!$A$4,Vols!$F76,"")))))</f>
        <v>5.7850000000000002E-3</v>
      </c>
      <c r="D87" s="22">
        <f>Vols!T76</f>
        <v>3.3323046250000002E-2</v>
      </c>
      <c r="K87" s="14"/>
      <c r="L87" s="14"/>
      <c r="M87" s="14"/>
      <c r="N87" s="14"/>
      <c r="O87" s="14"/>
      <c r="P87" s="14"/>
      <c r="Q87" s="14"/>
      <c r="R87" s="14"/>
      <c r="S87" s="14"/>
      <c r="T87" s="14"/>
      <c r="U87" s="14"/>
      <c r="V87" s="14"/>
      <c r="W87" s="14"/>
      <c r="X87" s="14"/>
      <c r="Y87" s="14"/>
    </row>
    <row r="88" spans="2:25" s="23" customFormat="1" x14ac:dyDescent="0.25">
      <c r="B88" s="20">
        <f t="shared" si="1"/>
        <v>46323</v>
      </c>
      <c r="C88" s="21">
        <f>IF($D$7=DataValidation!$A$2,Vols!$D77,IF($D$7=DataValidation!$A$3,Vols!$E77,IF('Forward Curve'!$D$7=DataValidation!$A$5,Vols!$G77,IF('Forward Curve'!$D$7=DataValidation!$A$6,Vols!$H77,IF('Forward Curve'!$D$7=DataValidation!$A$4,Vols!$F77,"")))))</f>
        <v>5.8794999999999993E-3</v>
      </c>
      <c r="D88" s="22">
        <f>Vols!T77</f>
        <v>3.400600943151242E-2</v>
      </c>
      <c r="K88" s="14"/>
      <c r="L88" s="14"/>
      <c r="M88" s="14"/>
      <c r="N88" s="14"/>
      <c r="O88" s="14"/>
      <c r="P88" s="14"/>
      <c r="Q88" s="14"/>
      <c r="R88" s="14"/>
      <c r="S88" s="14"/>
      <c r="T88" s="14"/>
      <c r="U88" s="14"/>
      <c r="V88" s="14"/>
      <c r="W88" s="14"/>
      <c r="X88" s="14"/>
      <c r="Y88" s="14"/>
    </row>
    <row r="89" spans="2:25" s="23" customFormat="1" x14ac:dyDescent="0.25">
      <c r="B89" s="20">
        <f t="shared" si="1"/>
        <v>46354</v>
      </c>
      <c r="C89" s="21">
        <f>IF($D$7=DataValidation!$A$2,Vols!$D78,IF($D$7=DataValidation!$A$3,Vols!$E78,IF('Forward Curve'!$D$7=DataValidation!$A$5,Vols!$G78,IF('Forward Curve'!$D$7=DataValidation!$A$6,Vols!$H78,IF('Forward Curve'!$D$7=DataValidation!$A$4,Vols!$F78,"")))))</f>
        <v>5.9752000000000008E-3</v>
      </c>
      <c r="D89" s="22">
        <f>Vols!T78</f>
        <v>3.4698687916330247E-2</v>
      </c>
      <c r="K89" s="14"/>
      <c r="L89" s="14"/>
      <c r="M89" s="14"/>
      <c r="N89" s="14"/>
      <c r="O89" s="14"/>
      <c r="P89" s="14"/>
      <c r="Q89" s="14"/>
      <c r="R89" s="14"/>
      <c r="S89" s="14"/>
      <c r="T89" s="14"/>
      <c r="U89" s="14"/>
      <c r="V89" s="14"/>
      <c r="W89" s="14"/>
      <c r="X89" s="14"/>
      <c r="Y89" s="14"/>
    </row>
    <row r="90" spans="2:25" s="23" customFormat="1" x14ac:dyDescent="0.25">
      <c r="B90" s="20">
        <f t="shared" si="1"/>
        <v>46384</v>
      </c>
      <c r="C90" s="21">
        <f>IF($D$7=DataValidation!$A$2,Vols!$D79,IF($D$7=DataValidation!$A$3,Vols!$E79,IF('Forward Curve'!$D$7=DataValidation!$A$5,Vols!$G79,IF('Forward Curve'!$D$7=DataValidation!$A$6,Vols!$H79,IF('Forward Curve'!$D$7=DataValidation!$A$4,Vols!$F79,"")))))</f>
        <v>6.0675999999999994E-3</v>
      </c>
      <c r="D90" s="22">
        <f>Vols!T79</f>
        <v>3.536672455692471E-2</v>
      </c>
      <c r="K90" s="14"/>
      <c r="L90" s="14"/>
      <c r="M90" s="14"/>
      <c r="N90" s="14"/>
      <c r="O90" s="14"/>
      <c r="P90" s="14"/>
      <c r="Q90" s="14"/>
      <c r="R90" s="14"/>
      <c r="S90" s="14"/>
      <c r="T90" s="14"/>
      <c r="U90" s="14"/>
      <c r="V90" s="14"/>
      <c r="W90" s="14"/>
      <c r="X90" s="14"/>
      <c r="Y90" s="14"/>
    </row>
    <row r="91" spans="2:25" s="23" customFormat="1" x14ac:dyDescent="0.25">
      <c r="B91" s="20">
        <f t="shared" si="1"/>
        <v>46415</v>
      </c>
      <c r="C91" s="21">
        <f>IF($D$7=DataValidation!$A$2,Vols!$D80,IF($D$7=DataValidation!$A$3,Vols!$E80,IF('Forward Curve'!$D$7=DataValidation!$A$5,Vols!$G80,IF('Forward Curve'!$D$7=DataValidation!$A$6,Vols!$H80,IF('Forward Curve'!$D$7=DataValidation!$A$4,Vols!$F80,"")))))</f>
        <v>6.1552999999999998E-3</v>
      </c>
      <c r="D91" s="22">
        <f>Vols!T80</f>
        <v>3.6032978206698554E-2</v>
      </c>
      <c r="K91" s="14"/>
      <c r="L91" s="14"/>
      <c r="M91" s="14"/>
      <c r="N91" s="14"/>
      <c r="O91" s="14"/>
      <c r="P91" s="14"/>
      <c r="Q91" s="14"/>
      <c r="R91" s="14"/>
      <c r="S91" s="14"/>
      <c r="T91" s="14"/>
      <c r="U91" s="14"/>
      <c r="V91" s="14"/>
      <c r="W91" s="14"/>
      <c r="X91" s="14"/>
      <c r="Y91" s="14"/>
    </row>
    <row r="92" spans="2:25" s="23" customFormat="1" x14ac:dyDescent="0.25">
      <c r="B92" s="20">
        <f t="shared" si="1"/>
        <v>46446</v>
      </c>
      <c r="C92" s="21">
        <f>IF($D$7=DataValidation!$A$2,Vols!$D81,IF($D$7=DataValidation!$A$3,Vols!$E81,IF('Forward Curve'!$D$7=DataValidation!$A$5,Vols!$G81,IF('Forward Curve'!$D$7=DataValidation!$A$6,Vols!$H81,IF('Forward Curve'!$D$7=DataValidation!$A$4,Vols!$F81,"")))))</f>
        <v>6.2477000000000001E-3</v>
      </c>
      <c r="D92" s="22">
        <f>Vols!T81</f>
        <v>3.6714915391870565E-2</v>
      </c>
      <c r="K92" s="14"/>
      <c r="L92" s="14"/>
      <c r="M92" s="14"/>
      <c r="N92" s="14"/>
      <c r="O92" s="14"/>
      <c r="P92" s="14"/>
      <c r="Q92" s="14"/>
      <c r="R92" s="14"/>
      <c r="S92" s="14"/>
      <c r="T92" s="14"/>
      <c r="U92" s="14"/>
      <c r="V92" s="14"/>
      <c r="W92" s="14"/>
      <c r="X92" s="14"/>
      <c r="Y92" s="14"/>
    </row>
    <row r="93" spans="2:25" s="23" customFormat="1" x14ac:dyDescent="0.25">
      <c r="B93" s="20">
        <f t="shared" si="1"/>
        <v>46474</v>
      </c>
      <c r="C93" s="21">
        <f>IF($D$7=DataValidation!$A$2,Vols!$D82,IF($D$7=DataValidation!$A$3,Vols!$E82,IF('Forward Curve'!$D$7=DataValidation!$A$5,Vols!$G82,IF('Forward Curve'!$D$7=DataValidation!$A$6,Vols!$H82,IF('Forward Curve'!$D$7=DataValidation!$A$4,Vols!$F82,"")))))</f>
        <v>6.3456999999999993E-3</v>
      </c>
      <c r="D93" s="22">
        <f>Vols!T82</f>
        <v>3.7427708864733455E-2</v>
      </c>
      <c r="K93" s="14"/>
      <c r="L93" s="14"/>
      <c r="M93" s="14"/>
      <c r="N93" s="14"/>
      <c r="O93" s="14"/>
      <c r="P93" s="14"/>
      <c r="Q93" s="14"/>
      <c r="R93" s="14"/>
      <c r="S93" s="14"/>
      <c r="T93" s="14"/>
      <c r="U93" s="14"/>
      <c r="V93" s="14"/>
      <c r="W93" s="14"/>
      <c r="X93" s="14"/>
      <c r="Y93" s="14"/>
    </row>
    <row r="94" spans="2:25" s="23" customFormat="1" x14ac:dyDescent="0.25">
      <c r="B94" s="20">
        <f t="shared" si="1"/>
        <v>46505</v>
      </c>
      <c r="C94" s="21">
        <f>IF($D$7=DataValidation!$A$2,Vols!$D83,IF($D$7=DataValidation!$A$3,Vols!$E83,IF('Forward Curve'!$D$7=DataValidation!$A$5,Vols!$G83,IF('Forward Curve'!$D$7=DataValidation!$A$6,Vols!$H83,IF('Forward Curve'!$D$7=DataValidation!$A$4,Vols!$F83,"")))))</f>
        <v>6.4343999999999998E-3</v>
      </c>
      <c r="D94" s="22">
        <f>Vols!T83</f>
        <v>3.8095655613772261E-2</v>
      </c>
      <c r="K94" s="14"/>
      <c r="L94" s="14"/>
      <c r="M94" s="14"/>
      <c r="N94" s="14"/>
      <c r="O94" s="14"/>
      <c r="P94" s="14"/>
      <c r="Q94" s="14"/>
      <c r="R94" s="14"/>
      <c r="S94" s="14"/>
      <c r="T94" s="14"/>
      <c r="U94" s="14"/>
      <c r="V94" s="14"/>
      <c r="W94" s="14"/>
      <c r="X94" s="14"/>
      <c r="Y94" s="14"/>
    </row>
    <row r="95" spans="2:25" s="23" customFormat="1" x14ac:dyDescent="0.25">
      <c r="B95" s="20">
        <f t="shared" si="1"/>
        <v>46535</v>
      </c>
      <c r="C95" s="21">
        <f>IF($D$7=DataValidation!$A$2,Vols!$D84,IF($D$7=DataValidation!$A$3,Vols!$E84,IF('Forward Curve'!$D$7=DataValidation!$A$5,Vols!$G84,IF('Forward Curve'!$D$7=DataValidation!$A$6,Vols!$H84,IF('Forward Curve'!$D$7=DataValidation!$A$4,Vols!$F84,"")))))</f>
        <v>6.5246999999999996E-3</v>
      </c>
      <c r="D95" s="22">
        <f>Vols!T84</f>
        <v>3.8641620122310705E-2</v>
      </c>
      <c r="K95" s="14"/>
      <c r="L95" s="14"/>
      <c r="M95" s="14"/>
      <c r="N95" s="14"/>
      <c r="O95" s="14"/>
      <c r="P95" s="14"/>
      <c r="Q95" s="14"/>
      <c r="R95" s="14"/>
      <c r="S95" s="14"/>
      <c r="T95" s="14"/>
      <c r="U95" s="14"/>
      <c r="V95" s="14"/>
      <c r="W95" s="14"/>
      <c r="X95" s="14"/>
      <c r="Y95" s="14"/>
    </row>
    <row r="96" spans="2:25" s="23" customFormat="1" x14ac:dyDescent="0.25">
      <c r="B96" s="20">
        <f t="shared" si="1"/>
        <v>46566</v>
      </c>
      <c r="C96" s="21">
        <f>IF($D$7=DataValidation!$A$2,Vols!$D85,IF($D$7=DataValidation!$A$3,Vols!$E85,IF('Forward Curve'!$D$7=DataValidation!$A$5,Vols!$G85,IF('Forward Curve'!$D$7=DataValidation!$A$6,Vols!$H85,IF('Forward Curve'!$D$7=DataValidation!$A$4,Vols!$F85,"")))))</f>
        <v>6.6236999999999997E-3</v>
      </c>
      <c r="D96" s="22">
        <f>Vols!T85</f>
        <v>3.9238969638281246E-2</v>
      </c>
      <c r="K96" s="14"/>
      <c r="L96" s="14"/>
      <c r="M96" s="14"/>
      <c r="N96" s="14"/>
      <c r="O96" s="14"/>
      <c r="P96" s="14"/>
      <c r="Q96" s="14"/>
      <c r="R96" s="14"/>
      <c r="S96" s="14"/>
      <c r="T96" s="14"/>
      <c r="U96" s="14"/>
      <c r="V96" s="14"/>
      <c r="W96" s="14"/>
      <c r="X96" s="14"/>
      <c r="Y96" s="14"/>
    </row>
    <row r="97" spans="2:25" s="23" customFormat="1" x14ac:dyDescent="0.25">
      <c r="B97" s="20">
        <f t="shared" si="1"/>
        <v>46596</v>
      </c>
      <c r="C97" s="21">
        <f>IF($D$7=DataValidation!$A$2,Vols!$D86,IF($D$7=DataValidation!$A$3,Vols!$E86,IF('Forward Curve'!$D$7=DataValidation!$A$5,Vols!$G86,IF('Forward Curve'!$D$7=DataValidation!$A$6,Vols!$H86,IF('Forward Curve'!$D$7=DataValidation!$A$4,Vols!$F86,"")))))</f>
        <v>6.5122000000000001E-3</v>
      </c>
      <c r="D97" s="22">
        <f>Vols!T86</f>
        <v>3.9025184112994327E-2</v>
      </c>
      <c r="K97" s="14"/>
      <c r="L97" s="14"/>
      <c r="M97" s="14"/>
      <c r="N97" s="14"/>
      <c r="O97" s="14"/>
      <c r="P97" s="14"/>
      <c r="Q97" s="14"/>
      <c r="R97" s="14"/>
      <c r="S97" s="14"/>
      <c r="T97" s="14"/>
      <c r="U97" s="14"/>
      <c r="V97" s="14"/>
      <c r="W97" s="14"/>
      <c r="X97" s="14"/>
      <c r="Y97" s="14"/>
    </row>
    <row r="98" spans="2:25" s="23" customFormat="1" x14ac:dyDescent="0.25">
      <c r="B98" s="20">
        <f t="shared" si="1"/>
        <v>46627</v>
      </c>
      <c r="C98" s="21">
        <f>IF($D$7=DataValidation!$A$2,Vols!$D87,IF($D$7=DataValidation!$A$3,Vols!$E87,IF('Forward Curve'!$D$7=DataValidation!$A$5,Vols!$G87,IF('Forward Curve'!$D$7=DataValidation!$A$6,Vols!$H87,IF('Forward Curve'!$D$7=DataValidation!$A$4,Vols!$F87,"")))))</f>
        <v>6.5629E-3</v>
      </c>
      <c r="D98" s="22">
        <f>Vols!T87</f>
        <v>3.9529100846789192E-2</v>
      </c>
      <c r="K98" s="14"/>
      <c r="L98" s="14"/>
      <c r="M98" s="14"/>
      <c r="N98" s="14"/>
      <c r="O98" s="14"/>
      <c r="P98" s="14"/>
      <c r="Q98" s="14"/>
      <c r="R98" s="14"/>
      <c r="S98" s="14"/>
      <c r="T98" s="14"/>
      <c r="U98" s="14"/>
      <c r="V98" s="14"/>
      <c r="W98" s="14"/>
      <c r="X98" s="14"/>
      <c r="Y98" s="14"/>
    </row>
    <row r="99" spans="2:25" s="23" customFormat="1" x14ac:dyDescent="0.25">
      <c r="B99" s="20">
        <f t="shared" si="1"/>
        <v>46658</v>
      </c>
      <c r="C99" s="21">
        <f>IF($D$7=DataValidation!$A$2,Vols!$D88,IF($D$7=DataValidation!$A$3,Vols!$E88,IF('Forward Curve'!$D$7=DataValidation!$A$5,Vols!$G88,IF('Forward Curve'!$D$7=DataValidation!$A$6,Vols!$H88,IF('Forward Curve'!$D$7=DataValidation!$A$4,Vols!$F88,"")))))</f>
        <v>6.6468000000000005E-3</v>
      </c>
      <c r="D99" s="22">
        <f>Vols!T88</f>
        <v>4.0182166099336225E-2</v>
      </c>
      <c r="K99" s="14"/>
      <c r="L99" s="14"/>
      <c r="M99" s="14"/>
      <c r="N99" s="14"/>
      <c r="O99" s="14"/>
      <c r="P99" s="14"/>
      <c r="Q99" s="14"/>
      <c r="R99" s="14"/>
      <c r="S99" s="14"/>
      <c r="T99" s="14"/>
      <c r="U99" s="14"/>
      <c r="V99" s="14"/>
      <c r="W99" s="14"/>
      <c r="X99" s="14"/>
      <c r="Y99" s="14"/>
    </row>
    <row r="100" spans="2:25" s="23" customFormat="1" x14ac:dyDescent="0.25">
      <c r="B100" s="20">
        <f t="shared" si="1"/>
        <v>46688</v>
      </c>
      <c r="C100" s="21">
        <f>IF($D$7=DataValidation!$A$2,Vols!$D89,IF($D$7=DataValidation!$A$3,Vols!$E89,IF('Forward Curve'!$D$7=DataValidation!$A$5,Vols!$G89,IF('Forward Curve'!$D$7=DataValidation!$A$6,Vols!$H89,IF('Forward Curve'!$D$7=DataValidation!$A$4,Vols!$F89,"")))))</f>
        <v>6.7322000000000007E-3</v>
      </c>
      <c r="D100" s="22">
        <f>Vols!T89</f>
        <v>4.0843447560835695E-2</v>
      </c>
      <c r="K100" s="14"/>
      <c r="L100" s="14"/>
      <c r="M100" s="14"/>
      <c r="N100" s="14"/>
      <c r="O100" s="14"/>
      <c r="P100" s="14"/>
      <c r="Q100" s="14"/>
      <c r="R100" s="14"/>
      <c r="S100" s="14"/>
      <c r="T100" s="14"/>
      <c r="U100" s="14"/>
      <c r="V100" s="14"/>
      <c r="W100" s="14"/>
      <c r="X100" s="14"/>
      <c r="Y100" s="14"/>
    </row>
    <row r="101" spans="2:25" s="23" customFormat="1" x14ac:dyDescent="0.25">
      <c r="B101" s="20">
        <f t="shared" si="1"/>
        <v>46719</v>
      </c>
      <c r="C101" s="21">
        <f>IF($D$7=DataValidation!$A$2,Vols!$D90,IF($D$7=DataValidation!$A$3,Vols!$E90,IF('Forward Curve'!$D$7=DataValidation!$A$5,Vols!$G90,IF('Forward Curve'!$D$7=DataValidation!$A$6,Vols!$H90,IF('Forward Curve'!$D$7=DataValidation!$A$4,Vols!$F90,"")))))</f>
        <v>6.8230000000000001E-3</v>
      </c>
      <c r="D101" s="22">
        <f>Vols!T90</f>
        <v>4.1549816136703291E-2</v>
      </c>
      <c r="K101" s="14"/>
      <c r="L101" s="14"/>
      <c r="M101" s="14"/>
      <c r="N101" s="14"/>
      <c r="O101" s="14"/>
      <c r="P101" s="14"/>
      <c r="Q101" s="14"/>
      <c r="R101" s="14"/>
      <c r="S101" s="14"/>
      <c r="T101" s="14"/>
      <c r="U101" s="14"/>
      <c r="V101" s="14"/>
      <c r="W101" s="14"/>
      <c r="X101" s="14"/>
      <c r="Y101" s="14"/>
    </row>
    <row r="102" spans="2:25" s="23" customFormat="1" x14ac:dyDescent="0.25">
      <c r="B102" s="20">
        <f t="shared" si="1"/>
        <v>46749</v>
      </c>
      <c r="C102" s="21">
        <f>IF($D$7=DataValidation!$A$2,Vols!$D91,IF($D$7=DataValidation!$A$3,Vols!$E91,IF('Forward Curve'!$D$7=DataValidation!$A$5,Vols!$G91,IF('Forward Curve'!$D$7=DataValidation!$A$6,Vols!$H91,IF('Forward Curve'!$D$7=DataValidation!$A$4,Vols!$F91,"")))))</f>
        <v>6.9106999999999997E-3</v>
      </c>
      <c r="D102" s="22">
        <f>Vols!T91</f>
        <v>4.2225544177993658E-2</v>
      </c>
      <c r="K102" s="14"/>
      <c r="L102" s="14"/>
      <c r="M102" s="14"/>
      <c r="N102" s="14"/>
      <c r="O102" s="14"/>
      <c r="P102" s="14"/>
      <c r="Q102" s="14"/>
      <c r="R102" s="14"/>
      <c r="S102" s="14"/>
      <c r="T102" s="14"/>
      <c r="U102" s="14"/>
      <c r="V102" s="14"/>
      <c r="W102" s="14"/>
      <c r="X102" s="14"/>
      <c r="Y102" s="14"/>
    </row>
    <row r="103" spans="2:25" s="23" customFormat="1" x14ac:dyDescent="0.25">
      <c r="B103" s="20">
        <f t="shared" si="1"/>
        <v>46780</v>
      </c>
      <c r="C103" s="21">
        <f>IF($D$7=DataValidation!$A$2,Vols!$D92,IF($D$7=DataValidation!$A$3,Vols!$E92,IF('Forward Curve'!$D$7=DataValidation!$A$5,Vols!$G92,IF('Forward Curve'!$D$7=DataValidation!$A$6,Vols!$H92,IF('Forward Curve'!$D$7=DataValidation!$A$4,Vols!$F92,"")))))</f>
        <v>6.9952999999999994E-3</v>
      </c>
      <c r="D103" s="22">
        <f>Vols!T92</f>
        <v>4.290034978369537E-2</v>
      </c>
      <c r="K103" s="14"/>
      <c r="L103" s="14"/>
      <c r="M103" s="14"/>
      <c r="N103" s="14"/>
      <c r="O103" s="14"/>
      <c r="P103" s="14"/>
      <c r="Q103" s="14"/>
      <c r="R103" s="14"/>
      <c r="S103" s="14"/>
      <c r="T103" s="14"/>
      <c r="U103" s="14"/>
      <c r="V103" s="14"/>
      <c r="W103" s="14"/>
      <c r="X103" s="14"/>
      <c r="Y103" s="14"/>
    </row>
    <row r="104" spans="2:25" s="23" customFormat="1" x14ac:dyDescent="0.25">
      <c r="B104" s="20">
        <f t="shared" si="1"/>
        <v>46811</v>
      </c>
      <c r="C104" s="21">
        <f>IF($D$7=DataValidation!$A$2,Vols!$D93,IF($D$7=DataValidation!$A$3,Vols!$E93,IF('Forward Curve'!$D$7=DataValidation!$A$5,Vols!$G93,IF('Forward Curve'!$D$7=DataValidation!$A$6,Vols!$H93,IF('Forward Curve'!$D$7=DataValidation!$A$4,Vols!$F93,"")))))</f>
        <v>7.0799999999999995E-3</v>
      </c>
      <c r="D104" s="22">
        <f>Vols!T93</f>
        <v>4.3579856826707203E-2</v>
      </c>
      <c r="K104" s="14"/>
      <c r="L104" s="14"/>
      <c r="M104" s="14"/>
      <c r="N104" s="14"/>
      <c r="O104" s="14"/>
      <c r="P104" s="14"/>
      <c r="Q104" s="14"/>
      <c r="R104" s="14"/>
      <c r="S104" s="14"/>
      <c r="T104" s="14"/>
      <c r="U104" s="14"/>
      <c r="V104" s="14"/>
      <c r="W104" s="14"/>
      <c r="X104" s="14"/>
      <c r="Y104" s="14"/>
    </row>
    <row r="105" spans="2:25" s="23" customFormat="1" x14ac:dyDescent="0.25">
      <c r="B105" s="20">
        <f t="shared" si="1"/>
        <v>46840</v>
      </c>
      <c r="C105" s="21">
        <f>IF($D$7=DataValidation!$A$2,Vols!$D94,IF($D$7=DataValidation!$A$3,Vols!$E94,IF('Forward Curve'!$D$7=DataValidation!$A$5,Vols!$G94,IF('Forward Curve'!$D$7=DataValidation!$A$6,Vols!$H94,IF('Forward Curve'!$D$7=DataValidation!$A$4,Vols!$F94,"")))))</f>
        <v>7.1628000000000004E-3</v>
      </c>
      <c r="D105" s="22">
        <f>Vols!T94</f>
        <v>4.42345369804477E-2</v>
      </c>
      <c r="K105" s="14"/>
      <c r="L105" s="14"/>
      <c r="M105" s="14"/>
      <c r="N105" s="14"/>
      <c r="O105" s="14"/>
      <c r="P105" s="14"/>
      <c r="Q105" s="14"/>
      <c r="R105" s="14"/>
      <c r="S105" s="14"/>
      <c r="T105" s="14"/>
      <c r="U105" s="14"/>
      <c r="V105" s="14"/>
      <c r="W105" s="14"/>
      <c r="X105" s="14"/>
      <c r="Y105" s="14"/>
    </row>
    <row r="106" spans="2:25" s="23" customFormat="1" x14ac:dyDescent="0.25">
      <c r="B106" s="20">
        <f t="shared" si="1"/>
        <v>46871</v>
      </c>
      <c r="C106" s="21">
        <f>IF($D$7=DataValidation!$A$2,Vols!$D95,IF($D$7=DataValidation!$A$3,Vols!$E95,IF('Forward Curve'!$D$7=DataValidation!$A$5,Vols!$G95,IF('Forward Curve'!$D$7=DataValidation!$A$6,Vols!$H95,IF('Forward Curve'!$D$7=DataValidation!$A$4,Vols!$F95,"")))))</f>
        <v>7.2472999999999999E-3</v>
      </c>
      <c r="D106" s="22">
        <f>Vols!T95</f>
        <v>4.4914913884221204E-2</v>
      </c>
      <c r="K106" s="14"/>
      <c r="L106" s="14"/>
      <c r="M106" s="14"/>
      <c r="N106" s="14"/>
      <c r="O106" s="14"/>
      <c r="P106" s="14"/>
      <c r="Q106" s="14"/>
      <c r="R106" s="14"/>
      <c r="S106" s="14"/>
      <c r="T106" s="14"/>
      <c r="U106" s="14"/>
      <c r="V106" s="14"/>
      <c r="W106" s="14"/>
      <c r="X106" s="14"/>
      <c r="Y106" s="14"/>
    </row>
    <row r="107" spans="2:25" s="23" customFormat="1" x14ac:dyDescent="0.25">
      <c r="B107" s="20">
        <f t="shared" si="1"/>
        <v>46901</v>
      </c>
      <c r="C107" s="21">
        <f>IF($D$7=DataValidation!$A$2,Vols!$D96,IF($D$7=DataValidation!$A$3,Vols!$E96,IF('Forward Curve'!$D$7=DataValidation!$A$5,Vols!$G96,IF('Forward Curve'!$D$7=DataValidation!$A$6,Vols!$H96,IF('Forward Curve'!$D$7=DataValidation!$A$4,Vols!$F96,"")))))</f>
        <v>7.3368000000000001E-3</v>
      </c>
      <c r="D107" s="22">
        <f>Vols!T96</f>
        <v>4.1392170064555742E-2</v>
      </c>
      <c r="K107" s="14"/>
      <c r="L107" s="14"/>
      <c r="M107" s="14"/>
      <c r="N107" s="14"/>
      <c r="O107" s="14"/>
      <c r="P107" s="14"/>
      <c r="Q107" s="14"/>
      <c r="R107" s="14"/>
      <c r="S107" s="14"/>
      <c r="T107" s="14"/>
      <c r="U107" s="14"/>
      <c r="V107" s="14"/>
      <c r="W107" s="14"/>
      <c r="X107" s="14"/>
      <c r="Y107" s="14"/>
    </row>
    <row r="108" spans="2:25" s="23" customFormat="1" x14ac:dyDescent="0.25">
      <c r="B108" s="20">
        <f t="shared" si="1"/>
        <v>46932</v>
      </c>
      <c r="C108" s="21">
        <f>IF($D$7=DataValidation!$A$2,Vols!$D97,IF($D$7=DataValidation!$A$3,Vols!$E97,IF('Forward Curve'!$D$7=DataValidation!$A$5,Vols!$G97,IF('Forward Curve'!$D$7=DataValidation!$A$6,Vols!$H97,IF('Forward Curve'!$D$7=DataValidation!$A$4,Vols!$F97,"")))))</f>
        <v>7.4221000000000001E-3</v>
      </c>
      <c r="D108" s="22">
        <f>Vols!T97</f>
        <v>3.6551028214808712E-2</v>
      </c>
      <c r="K108" s="14"/>
      <c r="L108" s="14"/>
      <c r="M108" s="14"/>
      <c r="N108" s="14"/>
      <c r="O108" s="14"/>
      <c r="P108" s="14"/>
      <c r="Q108" s="14"/>
      <c r="R108" s="14"/>
      <c r="S108" s="14"/>
      <c r="T108" s="14"/>
      <c r="U108" s="14"/>
      <c r="V108" s="14"/>
      <c r="W108" s="14"/>
      <c r="X108" s="14"/>
      <c r="Y108" s="14"/>
    </row>
    <row r="109" spans="2:25" s="23" customFormat="1" x14ac:dyDescent="0.25">
      <c r="B109" s="20">
        <f t="shared" si="1"/>
        <v>46962</v>
      </c>
      <c r="C109" s="21">
        <f>IF($D$7=DataValidation!$A$2,Vols!$D98,IF($D$7=DataValidation!$A$3,Vols!$E98,IF('Forward Curve'!$D$7=DataValidation!$A$5,Vols!$G98,IF('Forward Curve'!$D$7=DataValidation!$A$6,Vols!$H98,IF('Forward Curve'!$D$7=DataValidation!$A$4,Vols!$F98,"")))))</f>
        <v>7.2962000000000001E-3</v>
      </c>
      <c r="D109" s="22">
        <f>Vols!T98</f>
        <v>3.1853465398313879E-2</v>
      </c>
      <c r="K109" s="14"/>
      <c r="L109" s="14"/>
      <c r="M109" s="14"/>
      <c r="N109" s="14"/>
      <c r="O109" s="14"/>
      <c r="P109" s="14"/>
      <c r="Q109" s="14"/>
      <c r="R109" s="14"/>
      <c r="S109" s="14"/>
      <c r="T109" s="14"/>
      <c r="U109" s="14"/>
      <c r="V109" s="14"/>
      <c r="W109" s="14"/>
      <c r="X109" s="14"/>
      <c r="Y109" s="14"/>
    </row>
    <row r="110" spans="2:25" s="23" customFormat="1" x14ac:dyDescent="0.25">
      <c r="B110" s="20">
        <f t="shared" si="1"/>
        <v>46993</v>
      </c>
      <c r="C110" s="21">
        <f>IF($D$7=DataValidation!$A$2,Vols!$D99,IF($D$7=DataValidation!$A$3,Vols!$E99,IF('Forward Curve'!$D$7=DataValidation!$A$5,Vols!$G99,IF('Forward Curve'!$D$7=DataValidation!$A$6,Vols!$H99,IF('Forward Curve'!$D$7=DataValidation!$A$4,Vols!$F99,"")))))</f>
        <v>7.3438000000000002E-3</v>
      </c>
      <c r="D110" s="22">
        <f>Vols!T99</f>
        <v>3.1593043654826986E-2</v>
      </c>
      <c r="K110" s="14"/>
      <c r="L110" s="14"/>
      <c r="M110" s="14"/>
      <c r="N110" s="14"/>
      <c r="O110" s="14"/>
      <c r="P110" s="14"/>
      <c r="Q110" s="14"/>
      <c r="R110" s="14"/>
      <c r="S110" s="14"/>
      <c r="T110" s="14"/>
      <c r="U110" s="14"/>
      <c r="V110" s="14"/>
      <c r="W110" s="14"/>
      <c r="X110" s="14"/>
      <c r="Y110" s="14"/>
    </row>
    <row r="111" spans="2:25" s="23" customFormat="1" x14ac:dyDescent="0.25">
      <c r="B111" s="20">
        <f t="shared" si="1"/>
        <v>47024</v>
      </c>
      <c r="C111" s="21">
        <f>IF($D$7=DataValidation!$A$2,Vols!$D100,IF($D$7=DataValidation!$A$3,Vols!$E100,IF('Forward Curve'!$D$7=DataValidation!$A$5,Vols!$G100,IF('Forward Curve'!$D$7=DataValidation!$A$6,Vols!$H100,IF('Forward Curve'!$D$7=DataValidation!$A$4,Vols!$F100,"")))))</f>
        <v>7.4226000000000006E-3</v>
      </c>
      <c r="D111" s="22">
        <f>Vols!T100</f>
        <v>3.2019900742037352E-2</v>
      </c>
      <c r="K111" s="14"/>
      <c r="L111" s="14"/>
      <c r="M111" s="14"/>
      <c r="N111" s="14"/>
      <c r="O111" s="14"/>
      <c r="P111" s="14"/>
      <c r="Q111" s="14"/>
      <c r="R111" s="14"/>
      <c r="S111" s="14"/>
      <c r="T111" s="14"/>
      <c r="U111" s="14"/>
      <c r="V111" s="14"/>
      <c r="W111" s="14"/>
      <c r="X111" s="14"/>
      <c r="Y111" s="14"/>
    </row>
    <row r="112" spans="2:25" s="23" customFormat="1" x14ac:dyDescent="0.25">
      <c r="B112" s="20">
        <f t="shared" si="1"/>
        <v>47054</v>
      </c>
      <c r="C112" s="21">
        <f>IF($D$7=DataValidation!$A$2,Vols!$D101,IF($D$7=DataValidation!$A$3,Vols!$E101,IF('Forward Curve'!$D$7=DataValidation!$A$5,Vols!$G101,IF('Forward Curve'!$D$7=DataValidation!$A$6,Vols!$H101,IF('Forward Curve'!$D$7=DataValidation!$A$4,Vols!$F101,"")))))</f>
        <v>7.5049999999999995E-3</v>
      </c>
      <c r="D112" s="22">
        <f>Vols!T101</f>
        <v>3.2480657897964081E-2</v>
      </c>
      <c r="K112" s="14"/>
      <c r="L112" s="14"/>
      <c r="M112" s="14"/>
      <c r="N112" s="14"/>
      <c r="O112" s="14"/>
      <c r="P112" s="14"/>
      <c r="Q112" s="14"/>
      <c r="R112" s="14"/>
      <c r="S112" s="14"/>
      <c r="T112" s="14"/>
      <c r="U112" s="14"/>
      <c r="V112" s="14"/>
      <c r="W112" s="14"/>
      <c r="X112" s="14"/>
      <c r="Y112" s="14"/>
    </row>
    <row r="113" spans="2:25" s="23" customFormat="1" x14ac:dyDescent="0.25">
      <c r="B113" s="20">
        <f t="shared" si="1"/>
        <v>47085</v>
      </c>
      <c r="C113" s="21">
        <f>IF($D$7=DataValidation!$A$2,Vols!$D102,IF($D$7=DataValidation!$A$3,Vols!$E102,IF('Forward Curve'!$D$7=DataValidation!$A$5,Vols!$G102,IF('Forward Curve'!$D$7=DataValidation!$A$6,Vols!$H102,IF('Forward Curve'!$D$7=DataValidation!$A$4,Vols!$F102,"")))))</f>
        <v>7.5818999999999999E-3</v>
      </c>
      <c r="D113" s="22">
        <f>Vols!T102</f>
        <v>3.2909965689364898E-2</v>
      </c>
      <c r="K113" s="14"/>
      <c r="L113" s="14"/>
      <c r="M113" s="14"/>
      <c r="N113" s="14"/>
      <c r="O113" s="14"/>
      <c r="P113" s="14"/>
      <c r="Q113" s="14"/>
      <c r="R113" s="14"/>
      <c r="S113" s="14"/>
      <c r="T113" s="14"/>
      <c r="U113" s="14"/>
      <c r="V113" s="14"/>
      <c r="W113" s="14"/>
      <c r="X113" s="14"/>
      <c r="Y113" s="14"/>
    </row>
    <row r="114" spans="2:25" s="23" customFormat="1" x14ac:dyDescent="0.25">
      <c r="B114" s="20">
        <f t="shared" si="1"/>
        <v>47115</v>
      </c>
      <c r="C114" s="21">
        <f>IF($D$7=DataValidation!$A$2,Vols!$D103,IF($D$7=DataValidation!$A$3,Vols!$E103,IF('Forward Curve'!$D$7=DataValidation!$A$5,Vols!$G103,IF('Forward Curve'!$D$7=DataValidation!$A$6,Vols!$H103,IF('Forward Curve'!$D$7=DataValidation!$A$4,Vols!$F103,"")))))</f>
        <v>7.6602000000000007E-3</v>
      </c>
      <c r="D114" s="22">
        <f>Vols!T103</f>
        <v>3.3344378793142573E-2</v>
      </c>
      <c r="K114" s="14"/>
      <c r="L114" s="14"/>
      <c r="M114" s="14"/>
      <c r="N114" s="14"/>
      <c r="O114" s="14"/>
      <c r="P114" s="14"/>
      <c r="Q114" s="14"/>
      <c r="R114" s="14"/>
      <c r="S114" s="14"/>
      <c r="T114" s="14"/>
      <c r="U114" s="14"/>
      <c r="V114" s="14"/>
      <c r="W114" s="14"/>
      <c r="X114" s="14"/>
      <c r="Y114" s="14"/>
    </row>
    <row r="115" spans="2:25" s="23" customFormat="1" x14ac:dyDescent="0.25">
      <c r="B115" s="20">
        <f t="shared" si="1"/>
        <v>47146</v>
      </c>
      <c r="C115" s="21">
        <f>IF($D$7=DataValidation!$A$2,Vols!$D104,IF($D$7=DataValidation!$A$3,Vols!$E104,IF('Forward Curve'!$D$7=DataValidation!$A$5,Vols!$G104,IF('Forward Curve'!$D$7=DataValidation!$A$6,Vols!$H104,IF('Forward Curve'!$D$7=DataValidation!$A$4,Vols!$F104,"")))))</f>
        <v>7.7419000000000003E-3</v>
      </c>
      <c r="D115" s="22">
        <f>Vols!T104</f>
        <v>3.3814748104196699E-2</v>
      </c>
      <c r="K115" s="14"/>
      <c r="L115" s="14"/>
      <c r="M115" s="14"/>
      <c r="N115" s="14"/>
      <c r="O115" s="14"/>
      <c r="P115" s="14"/>
      <c r="Q115" s="14"/>
      <c r="R115" s="14"/>
      <c r="S115" s="14"/>
      <c r="T115" s="14"/>
      <c r="U115" s="14"/>
      <c r="V115" s="14"/>
      <c r="W115" s="14"/>
      <c r="X115" s="14"/>
      <c r="Y115" s="14"/>
    </row>
    <row r="116" spans="2:25" s="23" customFormat="1" x14ac:dyDescent="0.25">
      <c r="B116" s="20">
        <f t="shared" si="1"/>
        <v>47177</v>
      </c>
      <c r="C116" s="21">
        <f>IF($D$7=DataValidation!$A$2,Vols!$D105,IF($D$7=DataValidation!$A$3,Vols!$E105,IF('Forward Curve'!$D$7=DataValidation!$A$5,Vols!$G105,IF('Forward Curve'!$D$7=DataValidation!$A$6,Vols!$H105,IF('Forward Curve'!$D$7=DataValidation!$A$4,Vols!$F105,"")))))</f>
        <v>7.8159000000000006E-3</v>
      </c>
      <c r="D116" s="22">
        <f>Vols!T105</f>
        <v>3.423452710064797E-2</v>
      </c>
      <c r="K116" s="14"/>
      <c r="L116" s="14"/>
      <c r="M116" s="14"/>
      <c r="N116" s="14"/>
      <c r="O116" s="14"/>
      <c r="P116" s="14"/>
      <c r="Q116" s="14"/>
      <c r="R116" s="14"/>
      <c r="S116" s="14"/>
      <c r="T116" s="14"/>
      <c r="U116" s="14"/>
      <c r="V116" s="14"/>
      <c r="W116" s="14"/>
      <c r="X116" s="14"/>
      <c r="Y116" s="14"/>
    </row>
    <row r="117" spans="2:25" s="23" customFormat="1" x14ac:dyDescent="0.25">
      <c r="B117" s="20">
        <f t="shared" si="1"/>
        <v>47205</v>
      </c>
      <c r="C117" s="21">
        <f>IF($D$7=DataValidation!$A$2,Vols!$D106,IF($D$7=DataValidation!$A$3,Vols!$E106,IF('Forward Curve'!$D$7=DataValidation!$A$5,Vols!$G106,IF('Forward Curve'!$D$7=DataValidation!$A$6,Vols!$H106,IF('Forward Curve'!$D$7=DataValidation!$A$4,Vols!$F106,"")))))</f>
        <v>7.8951000000000004E-3</v>
      </c>
      <c r="D117" s="22">
        <f>Vols!T106</f>
        <v>3.467931980826304E-2</v>
      </c>
      <c r="K117" s="14"/>
      <c r="L117" s="14"/>
      <c r="M117" s="14"/>
      <c r="N117" s="14"/>
      <c r="O117" s="14"/>
      <c r="P117" s="14"/>
      <c r="Q117" s="14"/>
      <c r="R117" s="14"/>
      <c r="S117" s="14"/>
      <c r="T117" s="14"/>
      <c r="U117" s="14"/>
      <c r="V117" s="14"/>
      <c r="W117" s="14"/>
      <c r="X117" s="14"/>
      <c r="Y117" s="14"/>
    </row>
    <row r="118" spans="2:25" s="23" customFormat="1" x14ac:dyDescent="0.25">
      <c r="B118" s="20">
        <f t="shared" si="1"/>
        <v>47236</v>
      </c>
      <c r="C118" s="21">
        <f>IF($D$7=DataValidation!$A$2,Vols!$D107,IF($D$7=DataValidation!$A$3,Vols!$E107,IF('Forward Curve'!$D$7=DataValidation!$A$5,Vols!$G107,IF('Forward Curve'!$D$7=DataValidation!$A$6,Vols!$H107,IF('Forward Curve'!$D$7=DataValidation!$A$4,Vols!$F107,"")))))</f>
        <v>7.9762999999999987E-3</v>
      </c>
      <c r="D118" s="22">
        <f>Vols!T107</f>
        <v>3.5139808136456847E-2</v>
      </c>
      <c r="K118" s="14"/>
      <c r="L118" s="14"/>
      <c r="M118" s="14"/>
      <c r="N118" s="14"/>
      <c r="O118" s="14"/>
      <c r="P118" s="14"/>
      <c r="Q118" s="14"/>
      <c r="R118" s="14"/>
      <c r="S118" s="14"/>
      <c r="T118" s="14"/>
      <c r="U118" s="14"/>
      <c r="V118" s="14"/>
      <c r="W118" s="14"/>
      <c r="X118" s="14"/>
      <c r="Y118" s="14"/>
    </row>
    <row r="119" spans="2:25" s="23" customFormat="1" x14ac:dyDescent="0.25">
      <c r="B119" s="20">
        <f t="shared" si="1"/>
        <v>47266</v>
      </c>
      <c r="C119" s="21">
        <f>IF($D$7=DataValidation!$A$2,Vols!$D108,IF($D$7=DataValidation!$A$3,Vols!$E108,IF('Forward Curve'!$D$7=DataValidation!$A$5,Vols!$G108,IF('Forward Curve'!$D$7=DataValidation!$A$6,Vols!$H108,IF('Forward Curve'!$D$7=DataValidation!$A$4,Vols!$F108,"")))))</f>
        <v>8.0533999999999988E-3</v>
      </c>
      <c r="D119" s="22">
        <f>Vols!T108</f>
        <v>3.4234500837824776E-2</v>
      </c>
      <c r="K119" s="14"/>
      <c r="L119" s="14"/>
      <c r="M119" s="14"/>
      <c r="N119" s="14"/>
      <c r="O119" s="14"/>
      <c r="P119" s="14"/>
      <c r="Q119" s="14"/>
      <c r="R119" s="14"/>
      <c r="S119" s="14"/>
      <c r="T119" s="14"/>
      <c r="U119" s="14"/>
      <c r="V119" s="14"/>
      <c r="W119" s="14"/>
      <c r="X119" s="14"/>
      <c r="Y119" s="14"/>
    </row>
    <row r="120" spans="2:25" s="23" customFormat="1" x14ac:dyDescent="0.25">
      <c r="B120" s="20">
        <f t="shared" si="1"/>
        <v>47297</v>
      </c>
      <c r="C120" s="21">
        <f>IF($D$7=DataValidation!$A$2,Vols!$D109,IF($D$7=DataValidation!$A$3,Vols!$E109,IF('Forward Curve'!$D$7=DataValidation!$A$5,Vols!$G109,IF('Forward Curve'!$D$7=DataValidation!$A$6,Vols!$H109,IF('Forward Curve'!$D$7=DataValidation!$A$4,Vols!$F109,"")))))</f>
        <v>8.1306999999999994E-3</v>
      </c>
      <c r="D120" s="22">
        <f>Vols!T109</f>
        <v>3.3328340235258533E-2</v>
      </c>
      <c r="K120" s="14"/>
      <c r="L120" s="14"/>
      <c r="M120" s="14"/>
      <c r="N120" s="14"/>
      <c r="O120" s="14"/>
      <c r="P120" s="14"/>
      <c r="Q120" s="14"/>
      <c r="R120" s="14"/>
      <c r="S120" s="14"/>
      <c r="T120" s="14"/>
      <c r="U120" s="14"/>
      <c r="V120" s="14"/>
      <c r="W120" s="14"/>
      <c r="X120" s="14"/>
      <c r="Y120" s="14"/>
    </row>
    <row r="121" spans="2:25" s="23" customFormat="1" x14ac:dyDescent="0.25">
      <c r="B121" s="20">
        <f t="shared" si="1"/>
        <v>47327</v>
      </c>
      <c r="C121" s="21">
        <f>IF($D$7=DataValidation!$A$2,Vols!$D110,IF($D$7=DataValidation!$A$3,Vols!$E110,IF('Forward Curve'!$D$7=DataValidation!$A$5,Vols!$G110,IF('Forward Curve'!$D$7=DataValidation!$A$6,Vols!$H110,IF('Forward Curve'!$D$7=DataValidation!$A$4,Vols!$F110,"")))))</f>
        <v>7.8574000000000005E-3</v>
      </c>
      <c r="D121" s="22">
        <f>Vols!T110</f>
        <v>3.1959333206668904E-2</v>
      </c>
      <c r="K121" s="14"/>
      <c r="L121" s="14"/>
      <c r="M121" s="14"/>
      <c r="N121" s="14"/>
      <c r="O121" s="14"/>
      <c r="P121" s="14"/>
      <c r="Q121" s="14"/>
      <c r="R121" s="14"/>
      <c r="S121" s="14"/>
      <c r="T121" s="14"/>
      <c r="U121" s="14"/>
      <c r="V121" s="14"/>
      <c r="W121" s="14"/>
      <c r="X121" s="14"/>
      <c r="Y121" s="14"/>
    </row>
    <row r="122" spans="2:25" s="23" customFormat="1" x14ac:dyDescent="0.25">
      <c r="B122" s="20">
        <f t="shared" si="1"/>
        <v>47358</v>
      </c>
      <c r="C122" s="21">
        <f>IF($D$7=DataValidation!$A$2,Vols!$D111,IF($D$7=DataValidation!$A$3,Vols!$E111,IF('Forward Curve'!$D$7=DataValidation!$A$5,Vols!$G111,IF('Forward Curve'!$D$7=DataValidation!$A$6,Vols!$H111,IF('Forward Curve'!$D$7=DataValidation!$A$4,Vols!$F111,"")))))</f>
        <v>7.8408999999999996E-3</v>
      </c>
      <c r="D122" s="22">
        <f>Vols!T111</f>
        <v>3.1941230714303305E-2</v>
      </c>
      <c r="K122" s="14"/>
      <c r="L122" s="14"/>
      <c r="M122" s="14"/>
      <c r="N122" s="14"/>
      <c r="O122" s="14"/>
      <c r="P122" s="14"/>
      <c r="Q122" s="14"/>
      <c r="R122" s="14"/>
      <c r="S122" s="14"/>
      <c r="T122" s="14"/>
      <c r="U122" s="14"/>
      <c r="V122" s="14"/>
      <c r="W122" s="14"/>
      <c r="X122" s="14"/>
      <c r="Y122" s="14"/>
    </row>
    <row r="123" spans="2:25" s="23" customFormat="1" x14ac:dyDescent="0.25">
      <c r="B123" s="20">
        <f t="shared" si="1"/>
        <v>47389</v>
      </c>
      <c r="C123" s="21">
        <f>IF($D$7=DataValidation!$A$2,Vols!$D112,IF($D$7=DataValidation!$A$3,Vols!$E112,IF('Forward Curve'!$D$7=DataValidation!$A$5,Vols!$G112,IF('Forward Curve'!$D$7=DataValidation!$A$6,Vols!$H112,IF('Forward Curve'!$D$7=DataValidation!$A$4,Vols!$F112,"")))))</f>
        <v>7.9091999999999999E-3</v>
      </c>
      <c r="D123" s="22">
        <f>Vols!T112</f>
        <v>3.2306341816955964E-2</v>
      </c>
      <c r="K123" s="14"/>
      <c r="L123" s="14"/>
      <c r="M123" s="14"/>
      <c r="N123" s="14"/>
      <c r="O123" s="14"/>
      <c r="P123" s="14"/>
      <c r="Q123" s="14"/>
      <c r="R123" s="14"/>
      <c r="S123" s="14"/>
      <c r="T123" s="14"/>
      <c r="U123" s="14"/>
      <c r="V123" s="14"/>
      <c r="W123" s="14"/>
      <c r="X123" s="14"/>
      <c r="Y123" s="14"/>
    </row>
    <row r="124" spans="2:25" s="23" customFormat="1" x14ac:dyDescent="0.25">
      <c r="B124" s="20">
        <f t="shared" si="1"/>
        <v>47419</v>
      </c>
      <c r="C124" s="21">
        <f>IF($D$7=DataValidation!$A$2,Vols!$D113,IF($D$7=DataValidation!$A$3,Vols!$E113,IF('Forward Curve'!$D$7=DataValidation!$A$5,Vols!$G113,IF('Forward Curve'!$D$7=DataValidation!$A$6,Vols!$H113,IF('Forward Curve'!$D$7=DataValidation!$A$4,Vols!$F113,"")))))</f>
        <v>7.9839999999999998E-3</v>
      </c>
      <c r="D124" s="22">
        <f>Vols!T113</f>
        <v>3.2702473799481262E-2</v>
      </c>
      <c r="K124" s="14"/>
      <c r="L124" s="14"/>
      <c r="M124" s="14"/>
      <c r="N124" s="14"/>
      <c r="O124" s="14"/>
      <c r="P124" s="14"/>
      <c r="Q124" s="14"/>
      <c r="R124" s="14"/>
      <c r="S124" s="14"/>
      <c r="T124" s="14"/>
      <c r="U124" s="14"/>
      <c r="V124" s="14"/>
      <c r="W124" s="14"/>
      <c r="X124" s="14"/>
      <c r="Y124" s="14"/>
    </row>
    <row r="125" spans="2:25" s="23" customFormat="1" x14ac:dyDescent="0.25">
      <c r="B125" s="20">
        <f t="shared" si="1"/>
        <v>47450</v>
      </c>
      <c r="C125" s="21">
        <f>IF($D$7=DataValidation!$A$2,Vols!$D114,IF($D$7=DataValidation!$A$3,Vols!$E114,IF('Forward Curve'!$D$7=DataValidation!$A$5,Vols!$G114,IF('Forward Curve'!$D$7=DataValidation!$A$6,Vols!$H114,IF('Forward Curve'!$D$7=DataValidation!$A$4,Vols!$F114,"")))))</f>
        <v>8.0542000000000009E-3</v>
      </c>
      <c r="D125" s="22">
        <f>Vols!T114</f>
        <v>3.3079460092674567E-2</v>
      </c>
      <c r="K125" s="14"/>
      <c r="L125" s="14"/>
      <c r="M125" s="14"/>
      <c r="N125" s="14"/>
      <c r="O125" s="14"/>
      <c r="P125" s="14"/>
      <c r="Q125" s="14"/>
      <c r="R125" s="14"/>
      <c r="S125" s="14"/>
      <c r="T125" s="14"/>
      <c r="U125" s="14"/>
      <c r="V125" s="14"/>
      <c r="W125" s="14"/>
      <c r="X125" s="14"/>
      <c r="Y125" s="14"/>
    </row>
    <row r="126" spans="2:25" s="23" customFormat="1" x14ac:dyDescent="0.25">
      <c r="B126" s="20">
        <f t="shared" si="1"/>
        <v>47480</v>
      </c>
      <c r="C126" s="21">
        <f>IF($D$7=DataValidation!$A$2,Vols!$D115,IF($D$7=DataValidation!$A$3,Vols!$E115,IF('Forward Curve'!$D$7=DataValidation!$A$5,Vols!$G115,IF('Forward Curve'!$D$7=DataValidation!$A$6,Vols!$H115,IF('Forward Curve'!$D$7=DataValidation!$A$4,Vols!$F115,"")))))</f>
        <v>8.1252000000000008E-3</v>
      </c>
      <c r="D126" s="22">
        <f>Vols!T115</f>
        <v>3.3459375905319562E-2</v>
      </c>
      <c r="K126" s="14"/>
      <c r="L126" s="14"/>
      <c r="M126" s="14"/>
      <c r="N126" s="14"/>
      <c r="O126" s="14"/>
      <c r="P126" s="14"/>
      <c r="Q126" s="14"/>
      <c r="R126" s="14"/>
      <c r="S126" s="14"/>
      <c r="T126" s="14"/>
      <c r="U126" s="14"/>
      <c r="V126" s="14"/>
      <c r="W126" s="14"/>
      <c r="X126" s="14"/>
      <c r="Y126" s="14"/>
    </row>
    <row r="127" spans="2:25" s="23" customFormat="1" x14ac:dyDescent="0.25">
      <c r="B127" s="20">
        <f t="shared" si="1"/>
        <v>47511</v>
      </c>
      <c r="C127" s="21">
        <f>IF($D$7=DataValidation!$A$2,Vols!$D116,IF($D$7=DataValidation!$A$3,Vols!$E116,IF('Forward Curve'!$D$7=DataValidation!$A$5,Vols!$G116,IF('Forward Curve'!$D$7=DataValidation!$A$6,Vols!$H116,IF('Forward Curve'!$D$7=DataValidation!$A$4,Vols!$F116,"")))))</f>
        <v>8.192399999999999E-3</v>
      </c>
      <c r="D127" s="22">
        <f>Vols!T116</f>
        <v>3.3838327295713955E-2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47542</v>
      </c>
      <c r="C128" s="21">
        <f>IF($D$7=DataValidation!$A$2,Vols!$D117,IF($D$7=DataValidation!$A$3,Vols!$E117,IF('Forward Curve'!$D$7=DataValidation!$A$5,Vols!$G117,IF('Forward Curve'!$D$7=DataValidation!$A$6,Vols!$H117,IF('Forward Curve'!$D$7=DataValidation!$A$4,Vols!$F117,"")))))</f>
        <v>8.2574999999999992E-3</v>
      </c>
      <c r="D128" s="22">
        <f>Vols!T117</f>
        <v>3.4183881017406104E-2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47570</v>
      </c>
      <c r="C129" s="21">
        <f>IF($D$7=DataValidation!$A$2,Vols!$D118,IF($D$7=DataValidation!$A$3,Vols!$E118,IF('Forward Curve'!$D$7=DataValidation!$A$5,Vols!$G118,IF('Forward Curve'!$D$7=DataValidation!$A$6,Vols!$H118,IF('Forward Curve'!$D$7=DataValidation!$A$4,Vols!$F118,"")))))</f>
        <v>8.3259000000000007E-3</v>
      </c>
      <c r="D129" s="22">
        <f>Vols!T118</f>
        <v>3.4537546431410715E-2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47601</v>
      </c>
      <c r="C130" s="21">
        <f>IF($D$7=DataValidation!$A$2,Vols!$D119,IF($D$7=DataValidation!$A$3,Vols!$E119,IF('Forward Curve'!$D$7=DataValidation!$A$5,Vols!$G119,IF('Forward Curve'!$D$7=DataValidation!$A$6,Vols!$H119,IF('Forward Curve'!$D$7=DataValidation!$A$4,Vols!$F119,"")))))</f>
        <v>8.3986000000000009E-3</v>
      </c>
      <c r="D130" s="22">
        <f>Vols!T119</f>
        <v>3.4931301146269467E-2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47631</v>
      </c>
      <c r="C131" s="21">
        <f>IF($D$7=DataValidation!$A$2,Vols!$D120,IF($D$7=DataValidation!$A$3,Vols!$E120,IF('Forward Curve'!$D$7=DataValidation!$A$5,Vols!$G120,IF('Forward Curve'!$D$7=DataValidation!$A$6,Vols!$H120,IF('Forward Curve'!$D$7=DataValidation!$A$4,Vols!$F120,"")))))</f>
        <v>8.4650999999999997E-3</v>
      </c>
      <c r="D131" s="22">
        <f>Vols!T120</f>
        <v>2.914439768547376E-2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47662</v>
      </c>
      <c r="C132" s="21">
        <f>IF($D$7=DataValidation!$A$2,Vols!$D121,IF($D$7=DataValidation!$A$3,Vols!$E121,IF('Forward Curve'!$D$7=DataValidation!$A$5,Vols!$G121,IF('Forward Curve'!$D$7=DataValidation!$A$6,Vols!$H121,IF('Forward Curve'!$D$7=DataValidation!$A$4,Vols!$F121,"")))))</f>
        <v>8.5319999999999997E-3</v>
      </c>
      <c r="D132" s="22">
        <f>Vols!T121</f>
        <v>2.2520412342730143E-2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C2II3FYGDumY5ndIwNGHCt46NnsFKY9Xtxt51jhHhdUHoMHToCqrqYCaonNBh2Fkrdc+W+a4xHYP7eFXXoBmaw==" saltValue="vb0byo0/I3k3mWjp5y3SCA==" spinCount="100000" sheet="1" objects="1" scenarios="1"/>
  <pageMargins left="0.75" right="0.75" top="1" bottom="1" header="0.5" footer="0.5"/>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DataValidation!$A$2:$A$6</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45"/>
  <sheetViews>
    <sheetView showGridLines="0" workbookViewId="0"/>
  </sheetViews>
  <sheetFormatPr defaultColWidth="9.140625" defaultRowHeight="15" x14ac:dyDescent="0.25"/>
  <cols>
    <col min="1" max="1" width="5.7109375" style="14" customWidth="1"/>
    <col min="2" max="16384" width="9.140625" style="14"/>
  </cols>
  <sheetData>
    <row r="6" spans="2:10" ht="15.75" thickBot="1" x14ac:dyDescent="0.3">
      <c r="B6" s="34" t="s">
        <v>31</v>
      </c>
      <c r="C6" s="35"/>
      <c r="D6" s="35"/>
      <c r="E6" s="35"/>
      <c r="F6" s="35"/>
      <c r="G6" s="35"/>
      <c r="H6" s="35"/>
      <c r="I6" s="35"/>
      <c r="J6" s="35"/>
    </row>
    <row r="7" spans="2:10" ht="15" customHeight="1" x14ac:dyDescent="0.25">
      <c r="B7" s="52" t="s">
        <v>32</v>
      </c>
      <c r="C7" s="52"/>
      <c r="D7" s="52"/>
      <c r="E7" s="52"/>
      <c r="F7" s="52"/>
      <c r="G7" s="52"/>
      <c r="H7" s="52"/>
      <c r="I7" s="52"/>
      <c r="J7" s="52"/>
    </row>
    <row r="8" spans="2:10" ht="15" customHeight="1" x14ac:dyDescent="0.25">
      <c r="B8" s="53"/>
      <c r="C8" s="53"/>
      <c r="D8" s="53"/>
      <c r="E8" s="53"/>
      <c r="F8" s="53"/>
      <c r="G8" s="53"/>
      <c r="H8" s="53"/>
      <c r="I8" s="53"/>
      <c r="J8" s="53"/>
    </row>
    <row r="9" spans="2:10" x14ac:dyDescent="0.25">
      <c r="B9" s="53"/>
      <c r="C9" s="53"/>
      <c r="D9" s="53"/>
      <c r="E9" s="53"/>
      <c r="F9" s="53"/>
      <c r="G9" s="53"/>
      <c r="H9" s="53"/>
      <c r="I9" s="53"/>
      <c r="J9" s="53"/>
    </row>
    <row r="10" spans="2:10" x14ac:dyDescent="0.25">
      <c r="B10" s="53"/>
      <c r="C10" s="53"/>
      <c r="D10" s="53"/>
      <c r="E10" s="53"/>
      <c r="F10" s="53"/>
      <c r="G10" s="53"/>
      <c r="H10" s="53"/>
      <c r="I10" s="53"/>
      <c r="J10" s="53"/>
    </row>
    <row r="13" spans="2:10" ht="15.75" thickBot="1" x14ac:dyDescent="0.3">
      <c r="B13" s="32" t="s">
        <v>24</v>
      </c>
      <c r="C13" s="33"/>
      <c r="D13" s="33"/>
      <c r="E13" s="33"/>
      <c r="F13" s="33"/>
      <c r="G13" s="33"/>
      <c r="H13" s="33"/>
      <c r="I13" s="33"/>
      <c r="J13" s="33"/>
    </row>
    <row r="14" spans="2:10" x14ac:dyDescent="0.25">
      <c r="B14" s="27" t="s">
        <v>25</v>
      </c>
    </row>
    <row r="15" spans="2:10" x14ac:dyDescent="0.25">
      <c r="B15" s="53" t="s">
        <v>26</v>
      </c>
      <c r="C15" s="53"/>
      <c r="D15" s="53"/>
      <c r="E15" s="53"/>
      <c r="F15" s="53"/>
      <c r="G15" s="53"/>
      <c r="H15" s="53"/>
      <c r="I15" s="53"/>
      <c r="J15" s="53"/>
    </row>
    <row r="16" spans="2:10" ht="15" customHeight="1" x14ac:dyDescent="0.25">
      <c r="B16" s="53"/>
      <c r="C16" s="53"/>
      <c r="D16" s="53"/>
      <c r="E16" s="53"/>
      <c r="F16" s="53"/>
      <c r="G16" s="53"/>
      <c r="H16" s="53"/>
      <c r="I16" s="53"/>
      <c r="J16" s="53"/>
    </row>
    <row r="17" spans="2:10" x14ac:dyDescent="0.25">
      <c r="B17" s="53"/>
      <c r="C17" s="53"/>
      <c r="D17" s="53"/>
      <c r="E17" s="53"/>
      <c r="F17" s="53"/>
      <c r="G17" s="53"/>
      <c r="H17" s="53"/>
      <c r="I17" s="53"/>
      <c r="J17" s="53"/>
    </row>
    <row r="18" spans="2:10" x14ac:dyDescent="0.25">
      <c r="B18" s="53"/>
      <c r="C18" s="53"/>
      <c r="D18" s="53"/>
      <c r="E18" s="53"/>
      <c r="F18" s="53"/>
      <c r="G18" s="53"/>
      <c r="H18" s="53"/>
      <c r="I18" s="53"/>
      <c r="J18" s="53"/>
    </row>
    <row r="19" spans="2:10" x14ac:dyDescent="0.25">
      <c r="B19" s="31"/>
      <c r="C19" s="31"/>
      <c r="D19" s="31"/>
      <c r="E19" s="31"/>
      <c r="F19" s="31"/>
      <c r="G19" s="31"/>
      <c r="H19" s="31"/>
      <c r="I19" s="31"/>
      <c r="J19" s="31"/>
    </row>
    <row r="20" spans="2:10" x14ac:dyDescent="0.25">
      <c r="B20" s="29"/>
      <c r="C20" s="29"/>
      <c r="D20" s="29"/>
      <c r="E20" s="29"/>
      <c r="F20" s="29"/>
      <c r="G20" s="29"/>
      <c r="H20" s="29"/>
      <c r="I20" s="29"/>
      <c r="J20" s="29"/>
    </row>
    <row r="21" spans="2:10" ht="15" customHeight="1" x14ac:dyDescent="0.25">
      <c r="B21" s="27" t="s">
        <v>15</v>
      </c>
    </row>
    <row r="22" spans="2:10" x14ac:dyDescent="0.25">
      <c r="B22" s="55" t="s">
        <v>28</v>
      </c>
      <c r="C22" s="55"/>
      <c r="D22" s="55"/>
      <c r="E22" s="55"/>
      <c r="F22" s="55"/>
      <c r="G22" s="55"/>
      <c r="H22" s="55"/>
      <c r="I22" s="55"/>
      <c r="J22" s="55"/>
    </row>
    <row r="23" spans="2:10" x14ac:dyDescent="0.25">
      <c r="B23" s="55"/>
      <c r="C23" s="55"/>
      <c r="D23" s="55"/>
      <c r="E23" s="55"/>
      <c r="F23" s="55"/>
      <c r="G23" s="55"/>
      <c r="H23" s="55"/>
      <c r="I23" s="55"/>
      <c r="J23" s="55"/>
    </row>
    <row r="24" spans="2:10" x14ac:dyDescent="0.25">
      <c r="B24" s="55"/>
      <c r="C24" s="55"/>
      <c r="D24" s="55"/>
      <c r="E24" s="55"/>
      <c r="F24" s="55"/>
      <c r="G24" s="55"/>
      <c r="H24" s="55"/>
      <c r="I24" s="55"/>
      <c r="J24" s="55"/>
    </row>
    <row r="25" spans="2:10" x14ac:dyDescent="0.25">
      <c r="B25" s="55"/>
      <c r="C25" s="55"/>
      <c r="D25" s="55"/>
      <c r="E25" s="55"/>
      <c r="F25" s="55"/>
      <c r="G25" s="55"/>
      <c r="H25" s="55"/>
      <c r="I25" s="55"/>
      <c r="J25" s="55"/>
    </row>
    <row r="26" spans="2:10" ht="15" customHeight="1" x14ac:dyDescent="0.25">
      <c r="B26" s="28"/>
      <c r="C26" s="28"/>
      <c r="D26" s="28"/>
      <c r="E26" s="28"/>
      <c r="F26" s="28"/>
      <c r="G26" s="28"/>
      <c r="H26" s="28"/>
      <c r="I26" s="28"/>
      <c r="J26" s="28"/>
    </row>
    <row r="27" spans="2:10" x14ac:dyDescent="0.25">
      <c r="B27" s="53" t="s">
        <v>29</v>
      </c>
      <c r="C27" s="53"/>
      <c r="D27" s="53"/>
      <c r="E27" s="53"/>
      <c r="F27" s="53"/>
      <c r="G27" s="53"/>
      <c r="H27" s="53"/>
      <c r="I27" s="53"/>
      <c r="J27" s="53"/>
    </row>
    <row r="28" spans="2:10" x14ac:dyDescent="0.25">
      <c r="B28" s="53"/>
      <c r="C28" s="53"/>
      <c r="D28" s="53"/>
      <c r="E28" s="53"/>
      <c r="F28" s="53"/>
      <c r="G28" s="53"/>
      <c r="H28" s="53"/>
      <c r="I28" s="53"/>
      <c r="J28" s="53"/>
    </row>
    <row r="29" spans="2:10" x14ac:dyDescent="0.25">
      <c r="B29" s="31"/>
      <c r="C29" s="31"/>
      <c r="D29" s="31"/>
      <c r="E29" s="31"/>
      <c r="F29" s="31"/>
      <c r="G29" s="31"/>
      <c r="H29" s="31"/>
      <c r="I29" s="31"/>
      <c r="J29" s="31"/>
    </row>
    <row r="30" spans="2:10" x14ac:dyDescent="0.25">
      <c r="B30" s="29"/>
      <c r="C30" s="29"/>
      <c r="D30" s="29"/>
      <c r="E30" s="29"/>
      <c r="F30" s="29"/>
      <c r="G30" s="29"/>
      <c r="H30" s="29"/>
      <c r="I30" s="29"/>
      <c r="J30" s="29"/>
    </row>
    <row r="31" spans="2:10" x14ac:dyDescent="0.25">
      <c r="B31" s="30" t="s">
        <v>16</v>
      </c>
      <c r="C31" s="29"/>
      <c r="D31" s="29"/>
      <c r="E31" s="29"/>
      <c r="F31" s="29"/>
      <c r="G31" s="29"/>
      <c r="H31" s="29"/>
      <c r="I31" s="29"/>
      <c r="J31" s="29"/>
    </row>
    <row r="32" spans="2:10" ht="15" customHeight="1" x14ac:dyDescent="0.25">
      <c r="B32" s="53" t="s">
        <v>30</v>
      </c>
      <c r="C32" s="53"/>
      <c r="D32" s="53"/>
      <c r="E32" s="53"/>
      <c r="F32" s="53"/>
      <c r="G32" s="53"/>
      <c r="H32" s="53"/>
      <c r="I32" s="53"/>
      <c r="J32" s="53"/>
    </row>
    <row r="33" spans="2:10" x14ac:dyDescent="0.25">
      <c r="B33" s="53"/>
      <c r="C33" s="53"/>
      <c r="D33" s="53"/>
      <c r="E33" s="53"/>
      <c r="F33" s="53"/>
      <c r="G33" s="53"/>
      <c r="H33" s="53"/>
      <c r="I33" s="53"/>
      <c r="J33" s="53"/>
    </row>
    <row r="34" spans="2:10" x14ac:dyDescent="0.25">
      <c r="B34" s="53"/>
      <c r="C34" s="53"/>
      <c r="D34" s="53"/>
      <c r="E34" s="53"/>
      <c r="F34" s="53"/>
      <c r="G34" s="53"/>
      <c r="H34" s="53"/>
      <c r="I34" s="53"/>
      <c r="J34" s="53"/>
    </row>
    <row r="35" spans="2:10" x14ac:dyDescent="0.25">
      <c r="B35" s="29"/>
      <c r="C35" s="29"/>
      <c r="D35" s="29"/>
      <c r="E35" s="29"/>
      <c r="F35" s="29"/>
      <c r="G35" s="29"/>
      <c r="H35" s="29"/>
      <c r="I35" s="29"/>
      <c r="J35" s="29"/>
    </row>
    <row r="37" spans="2:10" ht="15.75" thickBot="1" x14ac:dyDescent="0.3">
      <c r="B37" s="32" t="s">
        <v>23</v>
      </c>
      <c r="C37" s="33"/>
      <c r="D37" s="33"/>
      <c r="E37" s="33"/>
      <c r="F37" s="33"/>
      <c r="G37" s="33"/>
      <c r="H37" s="33"/>
      <c r="I37" s="33"/>
      <c r="J37" s="33"/>
    </row>
    <row r="38" spans="2:10" ht="15" customHeight="1" x14ac:dyDescent="0.25">
      <c r="B38" s="54" t="s">
        <v>36</v>
      </c>
      <c r="C38" s="54"/>
      <c r="D38" s="54"/>
      <c r="E38" s="54"/>
      <c r="F38" s="54"/>
      <c r="G38" s="54"/>
      <c r="H38" s="54"/>
      <c r="I38" s="54"/>
      <c r="J38" s="54"/>
    </row>
    <row r="39" spans="2:10" x14ac:dyDescent="0.25">
      <c r="B39" s="54"/>
      <c r="C39" s="54"/>
      <c r="D39" s="54"/>
      <c r="E39" s="54"/>
      <c r="F39" s="54"/>
      <c r="G39" s="54"/>
      <c r="H39" s="54"/>
      <c r="I39" s="54"/>
      <c r="J39" s="54"/>
    </row>
    <row r="40" spans="2:10" x14ac:dyDescent="0.25">
      <c r="B40" s="54"/>
      <c r="C40" s="54"/>
      <c r="D40" s="54"/>
      <c r="E40" s="54"/>
      <c r="F40" s="54"/>
      <c r="G40" s="54"/>
      <c r="H40" s="54"/>
      <c r="I40" s="54"/>
      <c r="J40" s="54"/>
    </row>
    <row r="41" spans="2:10" x14ac:dyDescent="0.25">
      <c r="B41" s="54"/>
      <c r="C41" s="54"/>
      <c r="D41" s="54"/>
      <c r="E41" s="54"/>
      <c r="F41" s="54"/>
      <c r="G41" s="54"/>
      <c r="H41" s="54"/>
      <c r="I41" s="54"/>
      <c r="J41" s="54"/>
    </row>
    <row r="42" spans="2:10" x14ac:dyDescent="0.25">
      <c r="B42" s="54"/>
      <c r="C42" s="54"/>
      <c r="D42" s="54"/>
      <c r="E42" s="54"/>
      <c r="F42" s="54"/>
      <c r="G42" s="54"/>
      <c r="H42" s="54"/>
      <c r="I42" s="54"/>
      <c r="J42" s="54"/>
    </row>
    <row r="43" spans="2:10" x14ac:dyDescent="0.25">
      <c r="B43" s="54"/>
      <c r="C43" s="54"/>
      <c r="D43" s="54"/>
      <c r="E43" s="54"/>
      <c r="F43" s="54"/>
      <c r="G43" s="54"/>
      <c r="H43" s="54"/>
      <c r="I43" s="54"/>
      <c r="J43" s="54"/>
    </row>
    <row r="44" spans="2:10" x14ac:dyDescent="0.25">
      <c r="B44" s="54"/>
      <c r="C44" s="54"/>
      <c r="D44" s="54"/>
      <c r="E44" s="54"/>
      <c r="F44" s="54"/>
      <c r="G44" s="54"/>
      <c r="H44" s="54"/>
      <c r="I44" s="54"/>
      <c r="J44" s="54"/>
    </row>
    <row r="45" spans="2:10" x14ac:dyDescent="0.25">
      <c r="B45" s="25"/>
      <c r="C45" s="25"/>
      <c r="D45" s="25"/>
      <c r="E45" s="25"/>
      <c r="F45" s="25"/>
      <c r="G45" s="25"/>
      <c r="H45" s="25"/>
      <c r="I45" s="25"/>
      <c r="J45" s="25"/>
    </row>
  </sheetData>
  <sheetProtection algorithmName="SHA-512" hashValue="osAkOwX4gzJ+E4ZO0MumkH8Cx9u4KC89vQfa5D00620R6xsxt0ax8hEtpdRaZsMPpZ1varcgNWwPSPJJe0tKPg==" saltValue="dLwVbwsEY32pIqGRHLyOSQ==" spinCount="100000" sheet="1" objects="1" scenarios="1"/>
  <mergeCells count="6">
    <mergeCell ref="B7:J10"/>
    <mergeCell ref="B38:J44"/>
    <mergeCell ref="B22:J25"/>
    <mergeCell ref="B27:J28"/>
    <mergeCell ref="B15:J18"/>
    <mergeCell ref="B32:J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30"/>
  <sheetViews>
    <sheetView showGridLines="0" zoomScale="85" zoomScaleNormal="85" workbookViewId="0">
      <selection activeCell="W1" sqref="W1"/>
    </sheetView>
  </sheetViews>
  <sheetFormatPr defaultColWidth="9.140625" defaultRowHeight="15" x14ac:dyDescent="0.25"/>
  <cols>
    <col min="1" max="1" width="11.7109375" style="3" bestFit="1" customWidth="1"/>
    <col min="2" max="2" width="10.5703125" style="3" bestFit="1" customWidth="1"/>
    <col min="3" max="3" width="9" style="3" customWidth="1"/>
    <col min="4" max="4" width="8.5703125" style="10" customWidth="1"/>
    <col min="5" max="6" width="9.140625" style="10"/>
    <col min="7" max="7" width="10.42578125" style="10" bestFit="1" customWidth="1"/>
    <col min="8" max="8" width="9.140625" style="10"/>
    <col min="9" max="9" width="11.7109375" style="3" bestFit="1" customWidth="1"/>
    <col min="10" max="14" width="11.7109375" style="3" customWidth="1"/>
    <col min="15" max="15" width="11.5703125" style="49" customWidth="1"/>
    <col min="16" max="16" width="13.42578125" style="3" customWidth="1"/>
    <col min="17" max="18" width="15.28515625" style="3" customWidth="1"/>
    <col min="19" max="19" width="11.7109375" style="3" customWidth="1"/>
    <col min="20" max="20" width="14" style="3" customWidth="1"/>
    <col min="21" max="21" width="9.140625" style="3"/>
    <col min="22" max="22" width="12.42578125" style="3" bestFit="1" customWidth="1"/>
    <col min="23" max="23" width="12" style="3" bestFit="1" customWidth="1"/>
    <col min="24" max="24" width="10.5703125" style="3" bestFit="1" customWidth="1"/>
    <col min="25" max="16384" width="9.140625" style="3"/>
  </cols>
  <sheetData>
    <row r="1" spans="1:24" x14ac:dyDescent="0.25">
      <c r="A1" s="1" t="s">
        <v>0</v>
      </c>
      <c r="B1" s="2" t="s">
        <v>3</v>
      </c>
      <c r="D1" s="4" t="s">
        <v>1</v>
      </c>
      <c r="E1" s="4" t="s">
        <v>2</v>
      </c>
      <c r="F1" s="50" t="s">
        <v>40</v>
      </c>
      <c r="G1" s="50" t="s">
        <v>37</v>
      </c>
      <c r="H1" s="50" t="s">
        <v>38</v>
      </c>
      <c r="J1" s="4" t="s">
        <v>19</v>
      </c>
      <c r="K1" s="4" t="s">
        <v>18</v>
      </c>
      <c r="L1" s="4" t="s">
        <v>20</v>
      </c>
      <c r="M1" s="4" t="s">
        <v>21</v>
      </c>
      <c r="O1" s="44" t="s">
        <v>22</v>
      </c>
      <c r="P1" s="38" t="s">
        <v>39</v>
      </c>
      <c r="Q1" s="38" t="s">
        <v>33</v>
      </c>
      <c r="R1" s="38" t="s">
        <v>34</v>
      </c>
      <c r="T1" s="4" t="s">
        <v>17</v>
      </c>
      <c r="V1" s="3" t="s">
        <v>35</v>
      </c>
      <c r="W1" s="40">
        <v>44043</v>
      </c>
    </row>
    <row r="2" spans="1:24" x14ac:dyDescent="0.25">
      <c r="A2" s="5">
        <f>'Forward Curve'!$B13</f>
        <v>44043</v>
      </c>
      <c r="B2" s="6">
        <v>1.1028</v>
      </c>
      <c r="C2" s="39"/>
      <c r="D2" s="43">
        <v>1.6113E-3</v>
      </c>
      <c r="E2" s="43">
        <v>2.6062999999999998E-3</v>
      </c>
      <c r="F2" s="43">
        <v>3.1549999999999998E-3</v>
      </c>
      <c r="G2" s="43">
        <v>3.2500000000000001E-2</v>
      </c>
      <c r="H2" s="43">
        <v>8.9999999999999998E-4</v>
      </c>
      <c r="I2" s="8"/>
      <c r="J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1.6113E-3</v>
      </c>
      <c r="K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1.6113E-3</v>
      </c>
      <c r="L2" s="7">
        <f>IF('Forward Curve'!$D$7=DataValidation!$A$2,Vols!$D2*(1+(SQRT(YEARFRAC($A$2,$A2,2))*(1*$B2))),IF('Forward Curve'!$D$7=DataValidation!$A$3,Vols!$E2*(1+(SQRT(YEARFRAC($A$2,$A2,2))*(1*$B2))),IF('Forward Curve'!$D$7=DataValidation!$A$5,Vols!$G2,IF('Forward Curve'!$D$7=DataValidation!$A$6,Vols!$H2*(1+(SQRT(YEARFRAC($A$2,$A2,2))*(1*$B2))),IF('Forward Curve'!$D$7=DataValidation!$A$4,Vols!$F2*(1+(SQRT(YEARFRAC($A$2,$A2,2))*(1*$B2))),"")))))</f>
        <v>1.6113E-3</v>
      </c>
      <c r="M2" s="7">
        <f>IF('Forward Curve'!$D$7=DataValidation!$A$2,Vols!$D2*(1+(SQRT(YEARFRAC($A$2,$A2,2))*(2*$B2))),IF('Forward Curve'!$D$7=DataValidation!$A$3,Vols!$E2*(1+(SQRT(YEARFRAC($A$2,$A2,2))*(2*$B2))),IF('Forward Curve'!$D$7=DataValidation!$A$5,Vols!$G2,IF('Forward Curve'!$D$7=DataValidation!$A$6,Vols!$H2*(1+(SQRT(YEARFRAC($A$2,$A2,2))*(2*$B2))),IF('Forward Curve'!$D$7=DataValidation!$A$4,Vols!$F2*(1+(SQRT(YEARFRAC($A$2,$A2,2))*(2*$B2))),"")))))</f>
        <v>1.6113E-3</v>
      </c>
      <c r="O2" s="45">
        <v>1.25E-3</v>
      </c>
      <c r="P2" s="7">
        <f>IF('Forward Curve'!$D$7=DataValidation!$A$2,Vols!$O2,IF('Forward Curve'!$D$7=DataValidation!$A$3,Vols!$O2+(Vols!$E2-Vols!$D2),IF('Forward Curve'!$D$7=DataValidation!$A$5,Vols!$O2+(Vols!$G2-Vols!$D2),IF('Forward Curve'!$D$7=DataValidation!$A$6,Vols!$O2+(Vols!$H2-Vols!$D2),IF('Forward Curve'!$D$7=DataValidation!$A$4,Vols!$O2+(Vols!$F2-Vols!$D2))))))</f>
        <v>1.25E-3</v>
      </c>
      <c r="Q2" s="7">
        <f>IF('Forward Curve'!$D$7=DataValidation!$A$2,$D2+0.0025,IF('Forward Curve'!$D$7=DataValidation!$A$3,$E2+0.0025,IF('Forward Curve'!$D$7=DataValidation!$A$5,Vols!$G2+0.0025,IF('Forward Curve'!$D$7=DataValidation!$A$6,Vols!$H2+0.0025,IF('Forward Curve'!$D$7=DataValidation!$A$4,Vols!$F2+0.0025,"")))))</f>
        <v>4.1113E-3</v>
      </c>
      <c r="R2" s="7">
        <f>IF('Forward Curve'!$D$7=DataValidation!$A$2,$D2+0.005,IF('Forward Curve'!$D$7=DataValidation!$A$3,$E2+0.005,IF('Forward Curve'!$D$7=DataValidation!$A$5,Vols!$G2+0.005,IF('Forward Curve'!$D$7=DataValidation!$A$6,Vols!$H2+0.005,IF('Forward Curve'!$D$7=DataValidation!$A$4,Vols!$F2+0.005,"")))))</f>
        <v>6.6113000000000005E-3</v>
      </c>
      <c r="T2" s="51">
        <f>IF('Forward Curve'!$D$8=DataValidation!$B$2,Vols!$M2,IF('Forward Curve'!$D$8=DataValidation!$B$3,Vols!$L2,IF('Forward Curve'!$D$8=DataValidation!$B$4,Vols!$K2,IF('Forward Curve'!$D$8=DataValidation!$B$5,Vols!$J2,IF('Forward Curve'!$D$8=DataValidation!$B$7,$P2,IF('Forward Curve'!$D$8=DataValidation!$B$8,Vols!$Q2,IF('Forward Curve'!$D$8=DataValidation!$B$9,Vols!$R2,"ERROR")))))))</f>
        <v>1.6113E-3</v>
      </c>
      <c r="W2" s="37"/>
      <c r="X2" s="37"/>
    </row>
    <row r="3" spans="1:24" x14ac:dyDescent="0.25">
      <c r="A3" s="5">
        <f>'Forward Curve'!$B14</f>
        <v>44074</v>
      </c>
      <c r="B3" s="6">
        <v>1.1028</v>
      </c>
      <c r="C3" s="7"/>
      <c r="D3" s="6">
        <v>1.5587999999999999E-3</v>
      </c>
      <c r="E3" s="6">
        <v>2.3603000000000001E-3</v>
      </c>
      <c r="F3" s="6">
        <v>3.1576E-3</v>
      </c>
      <c r="G3" s="43">
        <v>3.2625000000000001E-2</v>
      </c>
      <c r="H3" s="43">
        <v>6.9669999999999997E-4</v>
      </c>
      <c r="I3" s="8"/>
      <c r="J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5.499031948834486E-4</v>
      </c>
      <c r="K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1.0543515974417242E-3</v>
      </c>
      <c r="L3" s="7">
        <f>IF('Forward Curve'!$D$7=DataValidation!$A$2,Vols!$D3*(1+(SQRT(YEARFRAC($A$2,$A3,2))*(1*$B3))),IF('Forward Curve'!$D$7=DataValidation!$A$3,Vols!$E3*(1+(SQRT(YEARFRAC($A$2,$A3,2))*(1*$B3))),IF('Forward Curve'!$D$7=DataValidation!$A$5,Vols!$D3*(1+(SQRT(YEARFRAC($A$2,$A3,2))*(1*$B3)))+0.03,IF('Forward Curve'!$D$7=DataValidation!$A$6,Vols!$H3*(1+(SQRT(YEARFRAC($A$2,$A3,2))*(1*$B3))),IF('Forward Curve'!$D$7=DataValidation!$A$4,Vols!$F3*(1+(SQRT(YEARFRAC($A$2,$A3,2))*(1*$B3))),"")))))</f>
        <v>2.0632484025582755E-3</v>
      </c>
      <c r="M3" s="7">
        <f>IF('Forward Curve'!$D$7=DataValidation!$A$2,Vols!$D3*(1+(SQRT(YEARFRAC($A$2,$A3,2))*(2*$B3))),IF('Forward Curve'!$D$7=DataValidation!$A$3,Vols!$E3*(1+(SQRT(YEARFRAC($A$2,$A3,2))*(2*$B3))),IF('Forward Curve'!$D$7=DataValidation!$A$5,Vols!$D3*(1+(SQRT(YEARFRAC($A$2,$A3,2))*(2*$B3)))+0.03,IF('Forward Curve'!$D$7=DataValidation!$A$6,Vols!$H3*(1+(SQRT(YEARFRAC($A$2,$A3,2))*(2*$B3))),IF('Forward Curve'!$D$7=DataValidation!$A$4,Vols!$F3*(1+(SQRT(YEARFRAC($A$2,$A3,2))*(2*$B3))),"")))))</f>
        <v>2.5676968051165515E-3</v>
      </c>
      <c r="O3" s="46">
        <v>1.25E-3</v>
      </c>
      <c r="P3" s="7">
        <f>IF('Forward Curve'!$D$7=DataValidation!$A$2,Vols!$O3,IF('Forward Curve'!$D$7=DataValidation!$A$3,Vols!$O3+(Vols!$E3-Vols!$D3),IF('Forward Curve'!$D$7=DataValidation!$A$5,Vols!$O3+(Vols!$G3-Vols!$D3),IF('Forward Curve'!$D$7=DataValidation!$A$6,Vols!$O3+(Vols!$H3-Vols!$D3),IF('Forward Curve'!$D$7=DataValidation!$A$4,Vols!$O3+(Vols!$F3-Vols!$D3))))))</f>
        <v>1.25E-3</v>
      </c>
      <c r="Q3" s="7">
        <f>IF('Forward Curve'!$D$7=DataValidation!$A$2,$D3+0.0025,IF('Forward Curve'!$D$7=DataValidation!$A$3,$E3+0.0025,IF('Forward Curve'!$D$7=DataValidation!$A$5,Vols!$G3+0.0025,IF('Forward Curve'!$D$7=DataValidation!$A$6,Vols!$H3+0.0025,IF('Forward Curve'!$D$7=DataValidation!$A$4,Vols!$F3+0.0025,"")))))</f>
        <v>4.0587999999999996E-3</v>
      </c>
      <c r="R3" s="7">
        <f>IF('Forward Curve'!$D$7=DataValidation!$A$2,$D3+0.005,IF('Forward Curve'!$D$7=DataValidation!$A$3,$E3+0.005,IF('Forward Curve'!$D$7=DataValidation!$A$5,Vols!$G3+0.005,IF('Forward Curve'!$D$7=DataValidation!$A$6,Vols!$H3+0.005,IF('Forward Curve'!$D$7=DataValidation!$A$4,Vols!$F3+0.005,"")))))</f>
        <v>6.5588E-3</v>
      </c>
      <c r="T3" s="51">
        <f>IF('Forward Curve'!$D$8=DataValidation!$B$2,Vols!$M3,IF('Forward Curve'!$D$8=DataValidation!$B$3,Vols!$L3,IF('Forward Curve'!$D$8=DataValidation!$B$4,Vols!$K3,IF('Forward Curve'!$D$8=DataValidation!$B$5,Vols!$J3,IF('Forward Curve'!$D$8=DataValidation!$B$7,$P3,IF('Forward Curve'!$D$8=DataValidation!$B$8,Vols!$Q3,IF('Forward Curve'!$D$8=DataValidation!$B$9,Vols!$R3,"ERROR")))))))</f>
        <v>2.0632484025582755E-3</v>
      </c>
      <c r="W3" s="37"/>
      <c r="X3" s="37"/>
    </row>
    <row r="4" spans="1:24" x14ac:dyDescent="0.25">
      <c r="A4" s="5">
        <f>'Forward Curve'!$B15</f>
        <v>44104</v>
      </c>
      <c r="B4" s="6">
        <v>1.0881000000000001</v>
      </c>
      <c r="C4" s="7"/>
      <c r="D4" s="6">
        <v>1.5612E-3</v>
      </c>
      <c r="E4" s="6">
        <v>2.2507E-3</v>
      </c>
      <c r="F4" s="6">
        <v>3.1307000000000001E-3</v>
      </c>
      <c r="G4" s="43">
        <v>3.2625700000000001E-2</v>
      </c>
      <c r="H4" s="43">
        <v>6.6309999999999991E-4</v>
      </c>
      <c r="I4" s="8"/>
      <c r="J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1.6267248345752319E-4</v>
      </c>
      <c r="K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8.6193624172876157E-4</v>
      </c>
      <c r="L4" s="7">
        <f>IF('Forward Curve'!$D$7=DataValidation!$A$2,Vols!$D4*(1+(SQRT(YEARFRAC($A$2,$A4,2))*(1*$B4))),IF('Forward Curve'!$D$7=DataValidation!$A$3,Vols!$E4*(1+(SQRT(YEARFRAC($A$2,$A4,2))*(1*$B4))),IF('Forward Curve'!$D$7=DataValidation!$A$5,Vols!$D4*(1+(SQRT(YEARFRAC($A$2,$A4,2))*(1*$B4)))+0.03,IF('Forward Curve'!$D$7=DataValidation!$A$6,Vols!$H4*(1+(SQRT(YEARFRAC($A$2,$A4,2))*(1*$B4))),IF('Forward Curve'!$D$7=DataValidation!$A$4,Vols!$F4*(1+(SQRT(YEARFRAC($A$2,$A4,2))*(1*$B4))),"")))))</f>
        <v>2.2604637582712382E-3</v>
      </c>
      <c r="M4" s="7">
        <f>IF('Forward Curve'!$D$7=DataValidation!$A$2,Vols!$D4*(1+(SQRT(YEARFRAC($A$2,$A4,2))*(2*$B4))),IF('Forward Curve'!$D$7=DataValidation!$A$3,Vols!$E4*(1+(SQRT(YEARFRAC($A$2,$A4,2))*(2*$B4))),IF('Forward Curve'!$D$7=DataValidation!$A$5,Vols!$D4*(1+(SQRT(YEARFRAC($A$2,$A4,2))*(2*$B4)))+0.03,IF('Forward Curve'!$D$7=DataValidation!$A$6,Vols!$H4*(1+(SQRT(YEARFRAC($A$2,$A4,2))*(2*$B4))),IF('Forward Curve'!$D$7=DataValidation!$A$4,Vols!$F4*(1+(SQRT(YEARFRAC($A$2,$A4,2))*(2*$B4))),"")))))</f>
        <v>2.9597275165424769E-3</v>
      </c>
      <c r="O4" s="46">
        <v>1.25E-3</v>
      </c>
      <c r="P4" s="7">
        <f>IF('Forward Curve'!$D$7=DataValidation!$A$2,Vols!$O4,IF('Forward Curve'!$D$7=DataValidation!$A$3,Vols!$O4+(Vols!$E4-Vols!$D4),IF('Forward Curve'!$D$7=DataValidation!$A$5,Vols!$O4+(Vols!$G4-Vols!$D4),IF('Forward Curve'!$D$7=DataValidation!$A$6,Vols!$O4+(Vols!$H4-Vols!$D4),IF('Forward Curve'!$D$7=DataValidation!$A$4,Vols!$O4+(Vols!$F4-Vols!$D4))))))</f>
        <v>1.25E-3</v>
      </c>
      <c r="Q4" s="7">
        <f>IF('Forward Curve'!$D$7=DataValidation!$A$2,$D4+0.0025,IF('Forward Curve'!$D$7=DataValidation!$A$3,$E4+0.0025,IF('Forward Curve'!$D$7=DataValidation!$A$5,Vols!$G4+0.0025,IF('Forward Curve'!$D$7=DataValidation!$A$6,Vols!$H4+0.0025,IF('Forward Curve'!$D$7=DataValidation!$A$4,Vols!$F4+0.0025,"")))))</f>
        <v>4.0612000000000001E-3</v>
      </c>
      <c r="R4" s="7">
        <f>IF('Forward Curve'!$D$7=DataValidation!$A$2,$D4+0.005,IF('Forward Curve'!$D$7=DataValidation!$A$3,$E4+0.005,IF('Forward Curve'!$D$7=DataValidation!$A$5,Vols!$G4+0.005,IF('Forward Curve'!$D$7=DataValidation!$A$6,Vols!$H4+0.005,IF('Forward Curve'!$D$7=DataValidation!$A$4,Vols!$F4+0.005,"")))))</f>
        <v>6.5611999999999997E-3</v>
      </c>
      <c r="T4" s="51">
        <f>IF('Forward Curve'!$D$8=DataValidation!$B$2,Vols!$M4,IF('Forward Curve'!$D$8=DataValidation!$B$3,Vols!$L4,IF('Forward Curve'!$D$8=DataValidation!$B$4,Vols!$K4,IF('Forward Curve'!$D$8=DataValidation!$B$5,Vols!$J4,IF('Forward Curve'!$D$8=DataValidation!$B$7,$P4,IF('Forward Curve'!$D$8=DataValidation!$B$8,Vols!$Q4,IF('Forward Curve'!$D$8=DataValidation!$B$9,Vols!$R4,"ERROR")))))))</f>
        <v>2.2604637582712382E-3</v>
      </c>
      <c r="V4" s="3">
        <v>100</v>
      </c>
      <c r="W4" s="37"/>
      <c r="X4" s="37"/>
    </row>
    <row r="5" spans="1:24" x14ac:dyDescent="0.25">
      <c r="A5" s="5">
        <f>'Forward Curve'!$B16</f>
        <v>44134</v>
      </c>
      <c r="B5" s="6">
        <v>1.1679000000000002</v>
      </c>
      <c r="C5" s="7"/>
      <c r="D5" s="6">
        <v>1.2438E-3</v>
      </c>
      <c r="E5" s="6">
        <v>2.2675E-3</v>
      </c>
      <c r="F5" s="6">
        <v>3.0160999999999999E-3</v>
      </c>
      <c r="G5" s="43">
        <v>3.2590000000000001E-2</v>
      </c>
      <c r="H5" s="43">
        <v>5.9239999999999998E-4</v>
      </c>
      <c r="I5" s="8"/>
      <c r="J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-2.1688191549009751E-4</v>
      </c>
      <c r="K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5.1345904225495124E-4</v>
      </c>
      <c r="L5" s="7">
        <f>IF('Forward Curve'!$D$7=DataValidation!$A$2,Vols!$D5*(1+(SQRT(YEARFRAC($A$2,$A5,2))*(1*$B5))),IF('Forward Curve'!$D$7=DataValidation!$A$3,Vols!$E5*(1+(SQRT(YEARFRAC($A$2,$A5,2))*(1*$B5))),IF('Forward Curve'!$D$7=DataValidation!$A$5,Vols!$D5*(1+(SQRT(YEARFRAC($A$2,$A5,2))*(1*$B5)))+0.03,IF('Forward Curve'!$D$7=DataValidation!$A$6,Vols!$H5*(1+(SQRT(YEARFRAC($A$2,$A5,2))*(1*$B5))),IF('Forward Curve'!$D$7=DataValidation!$A$4,Vols!$F5*(1+(SQRT(YEARFRAC($A$2,$A5,2))*(1*$B5))),"")))))</f>
        <v>1.9741409577450487E-3</v>
      </c>
      <c r="M5" s="7">
        <f>IF('Forward Curve'!$D$7=DataValidation!$A$2,Vols!$D5*(1+(SQRT(YEARFRAC($A$2,$A5,2))*(2*$B5))),IF('Forward Curve'!$D$7=DataValidation!$A$3,Vols!$E5*(1+(SQRT(YEARFRAC($A$2,$A5,2))*(2*$B5))),IF('Forward Curve'!$D$7=DataValidation!$A$5,Vols!$D5*(1+(SQRT(YEARFRAC($A$2,$A5,2))*(2*$B5)))+0.03,IF('Forward Curve'!$D$7=DataValidation!$A$6,Vols!$H5*(1+(SQRT(YEARFRAC($A$2,$A5,2))*(2*$B5))),IF('Forward Curve'!$D$7=DataValidation!$A$4,Vols!$F5*(1+(SQRT(YEARFRAC($A$2,$A5,2))*(2*$B5))),"")))))</f>
        <v>2.7044819154900973E-3</v>
      </c>
      <c r="O5" s="46">
        <v>1.25E-3</v>
      </c>
      <c r="P5" s="7">
        <f>IF('Forward Curve'!$D$7=DataValidation!$A$2,Vols!$O5,IF('Forward Curve'!$D$7=DataValidation!$A$3,Vols!$O5+(Vols!$E5-Vols!$D5),IF('Forward Curve'!$D$7=DataValidation!$A$5,Vols!$O5+(Vols!$G5-Vols!$D5),IF('Forward Curve'!$D$7=DataValidation!$A$6,Vols!$O5+(Vols!$H5-Vols!$D5),IF('Forward Curve'!$D$7=DataValidation!$A$4,Vols!$O5+(Vols!$F5-Vols!$D5))))))</f>
        <v>1.25E-3</v>
      </c>
      <c r="Q5" s="7">
        <f>IF('Forward Curve'!$D$7=DataValidation!$A$2,$D5+0.0025,IF('Forward Curve'!$D$7=DataValidation!$A$3,$E5+0.0025,IF('Forward Curve'!$D$7=DataValidation!$A$5,Vols!$G5+0.0025,IF('Forward Curve'!$D$7=DataValidation!$A$6,Vols!$H5+0.0025,IF('Forward Curve'!$D$7=DataValidation!$A$4,Vols!$F5+0.0025,"")))))</f>
        <v>3.7438000000000003E-3</v>
      </c>
      <c r="R5" s="7">
        <f>IF('Forward Curve'!$D$7=DataValidation!$A$2,$D5+0.005,IF('Forward Curve'!$D$7=DataValidation!$A$3,$E5+0.005,IF('Forward Curve'!$D$7=DataValidation!$A$5,Vols!$G5+0.005,IF('Forward Curve'!$D$7=DataValidation!$A$6,Vols!$H5+0.005,IF('Forward Curve'!$D$7=DataValidation!$A$4,Vols!$F5+0.005,"")))))</f>
        <v>6.2437999999999999E-3</v>
      </c>
      <c r="T5" s="51">
        <f>IF('Forward Curve'!$D$8=DataValidation!$B$2,Vols!$M5,IF('Forward Curve'!$D$8=DataValidation!$B$3,Vols!$L5,IF('Forward Curve'!$D$8=DataValidation!$B$4,Vols!$K5,IF('Forward Curve'!$D$8=DataValidation!$B$5,Vols!$J5,IF('Forward Curve'!$D$8=DataValidation!$B$7,$P5,IF('Forward Curve'!$D$8=DataValidation!$B$8,Vols!$Q5,IF('Forward Curve'!$D$8=DataValidation!$B$9,Vols!$R5,"ERROR")))))))</f>
        <v>1.9741409577450487E-3</v>
      </c>
      <c r="W5" s="37"/>
      <c r="X5" s="37"/>
    </row>
    <row r="6" spans="1:24" x14ac:dyDescent="0.25">
      <c r="A6" s="5">
        <f>'Forward Curve'!$B17</f>
        <v>44165</v>
      </c>
      <c r="B6" s="6">
        <v>1.1122000000000001</v>
      </c>
      <c r="C6" s="7"/>
      <c r="D6" s="6">
        <v>1.3251999999999999E-3</v>
      </c>
      <c r="E6" s="6">
        <v>2.4361000000000001E-3</v>
      </c>
      <c r="F6" s="6">
        <v>2.9497E-3</v>
      </c>
      <c r="G6" s="43">
        <v>3.20545E-2</v>
      </c>
      <c r="H6" s="43">
        <v>5.239E-4</v>
      </c>
      <c r="I6" s="8"/>
      <c r="J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-3.9082250265726724E-4</v>
      </c>
      <c r="K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4.6718874867136633E-4</v>
      </c>
      <c r="L6" s="7">
        <f>IF('Forward Curve'!$D$7=DataValidation!$A$2,Vols!$D6*(1+(SQRT(YEARFRAC($A$2,$A6,2))*(1*$B6))),IF('Forward Curve'!$D$7=DataValidation!$A$3,Vols!$E6*(1+(SQRT(YEARFRAC($A$2,$A6,2))*(1*$B6))),IF('Forward Curve'!$D$7=DataValidation!$A$5,Vols!$D6*(1+(SQRT(YEARFRAC($A$2,$A6,2))*(1*$B6)))+0.03,IF('Forward Curve'!$D$7=DataValidation!$A$6,Vols!$H6*(1+(SQRT(YEARFRAC($A$2,$A6,2))*(1*$B6))),IF('Forward Curve'!$D$7=DataValidation!$A$4,Vols!$F6*(1+(SQRT(YEARFRAC($A$2,$A6,2))*(1*$B6))),"")))))</f>
        <v>2.1832112513286337E-3</v>
      </c>
      <c r="M6" s="7">
        <f>IF('Forward Curve'!$D$7=DataValidation!$A$2,Vols!$D6*(1+(SQRT(YEARFRAC($A$2,$A6,2))*(2*$B6))),IF('Forward Curve'!$D$7=DataValidation!$A$3,Vols!$E6*(1+(SQRT(YEARFRAC($A$2,$A6,2))*(2*$B6))),IF('Forward Curve'!$D$7=DataValidation!$A$5,Vols!$D6*(1+(SQRT(YEARFRAC($A$2,$A6,2))*(2*$B6)))+0.03,IF('Forward Curve'!$D$7=DataValidation!$A$6,Vols!$H6*(1+(SQRT(YEARFRAC($A$2,$A6,2))*(2*$B6))),IF('Forward Curve'!$D$7=DataValidation!$A$4,Vols!$F6*(1+(SQRT(YEARFRAC($A$2,$A6,2))*(2*$B6))),"")))))</f>
        <v>3.041222502657267E-3</v>
      </c>
      <c r="O6" s="46">
        <v>1.25E-3</v>
      </c>
      <c r="P6" s="7">
        <f>IF('Forward Curve'!$D$7=DataValidation!$A$2,Vols!$O6,IF('Forward Curve'!$D$7=DataValidation!$A$3,Vols!$O6+(Vols!$E6-Vols!$D6),IF('Forward Curve'!$D$7=DataValidation!$A$5,Vols!$O6+(Vols!$G6-Vols!$D6),IF('Forward Curve'!$D$7=DataValidation!$A$6,Vols!$O6+(Vols!$H6-Vols!$D6),IF('Forward Curve'!$D$7=DataValidation!$A$4,Vols!$O6+(Vols!$F6-Vols!$D6))))))</f>
        <v>1.25E-3</v>
      </c>
      <c r="Q6" s="7">
        <f>IF('Forward Curve'!$D$7=DataValidation!$A$2,$D6+0.0025,IF('Forward Curve'!$D$7=DataValidation!$A$3,$E6+0.0025,IF('Forward Curve'!$D$7=DataValidation!$A$5,Vols!$G6+0.0025,IF('Forward Curve'!$D$7=DataValidation!$A$6,Vols!$H6+0.0025,IF('Forward Curve'!$D$7=DataValidation!$A$4,Vols!$F6+0.0025,"")))))</f>
        <v>3.8252E-3</v>
      </c>
      <c r="R6" s="7">
        <f>IF('Forward Curve'!$D$7=DataValidation!$A$2,$D6+0.005,IF('Forward Curve'!$D$7=DataValidation!$A$3,$E6+0.005,IF('Forward Curve'!$D$7=DataValidation!$A$5,Vols!$G6+0.005,IF('Forward Curve'!$D$7=DataValidation!$A$6,Vols!$H6+0.005,IF('Forward Curve'!$D$7=DataValidation!$A$4,Vols!$F6+0.005,"")))))</f>
        <v>6.3251999999999996E-3</v>
      </c>
      <c r="T6" s="51">
        <f>IF('Forward Curve'!$D$8=DataValidation!$B$2,Vols!$M6,IF('Forward Curve'!$D$8=DataValidation!$B$3,Vols!$L6,IF('Forward Curve'!$D$8=DataValidation!$B$4,Vols!$K6,IF('Forward Curve'!$D$8=DataValidation!$B$5,Vols!$J6,IF('Forward Curve'!$D$8=DataValidation!$B$7,$P6,IF('Forward Curve'!$D$8=DataValidation!$B$8,Vols!$Q6,IF('Forward Curve'!$D$8=DataValidation!$B$9,Vols!$R6,"ERROR")))))))</f>
        <v>2.1832112513286337E-3</v>
      </c>
      <c r="W6" s="37"/>
      <c r="X6" s="37"/>
    </row>
    <row r="7" spans="1:24" x14ac:dyDescent="0.25">
      <c r="A7" s="5">
        <f>'Forward Curve'!$B18</f>
        <v>44195</v>
      </c>
      <c r="B7" s="6">
        <v>1.0238</v>
      </c>
      <c r="C7" s="7"/>
      <c r="D7" s="6">
        <v>1.7022000000000001E-3</v>
      </c>
      <c r="E7" s="6">
        <v>2.4918000000000002E-3</v>
      </c>
      <c r="F7" s="6">
        <v>2.8433000000000004E-3</v>
      </c>
      <c r="G7" s="43">
        <v>3.2526399999999997E-2</v>
      </c>
      <c r="H7" s="43">
        <v>4.8140000000000005E-4</v>
      </c>
      <c r="I7" s="8"/>
      <c r="J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-5.6258119667689118E-4</v>
      </c>
      <c r="K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5.698094016615545E-4</v>
      </c>
      <c r="L7" s="7">
        <f>IF('Forward Curve'!$D$7=DataValidation!$A$2,Vols!$D7*(1+(SQRT(YEARFRAC($A$2,$A7,2))*(1*$B7))),IF('Forward Curve'!$D$7=DataValidation!$A$3,Vols!$E7*(1+(SQRT(YEARFRAC($A$2,$A7,2))*(1*$B7))),IF('Forward Curve'!$D$7=DataValidation!$A$5,Vols!$D7*(1+(SQRT(YEARFRAC($A$2,$A7,2))*(1*$B7)))+0.03,IF('Forward Curve'!$D$7=DataValidation!$A$6,Vols!$H7*(1+(SQRT(YEARFRAC($A$2,$A7,2))*(1*$B7))),IF('Forward Curve'!$D$7=DataValidation!$A$4,Vols!$F7*(1+(SQRT(YEARFRAC($A$2,$A7,2))*(1*$B7))),"")))))</f>
        <v>2.8345905983384457E-3</v>
      </c>
      <c r="M7" s="7">
        <f>IF('Forward Curve'!$D$7=DataValidation!$A$2,Vols!$D7*(1+(SQRT(YEARFRAC($A$2,$A7,2))*(2*$B7))),IF('Forward Curve'!$D$7=DataValidation!$A$3,Vols!$E7*(1+(SQRT(YEARFRAC($A$2,$A7,2))*(2*$B7))),IF('Forward Curve'!$D$7=DataValidation!$A$5,Vols!$D7*(1+(SQRT(YEARFRAC($A$2,$A7,2))*(2*$B7)))+0.03,IF('Forward Curve'!$D$7=DataValidation!$A$6,Vols!$H7*(1+(SQRT(YEARFRAC($A$2,$A7,2))*(2*$B7))),IF('Forward Curve'!$D$7=DataValidation!$A$4,Vols!$F7*(1+(SQRT(YEARFRAC($A$2,$A7,2))*(2*$B7))),"")))))</f>
        <v>3.9669811966768914E-3</v>
      </c>
      <c r="O7" s="46">
        <v>1.25E-3</v>
      </c>
      <c r="P7" s="7">
        <f>IF('Forward Curve'!$D$7=DataValidation!$A$2,Vols!$O7,IF('Forward Curve'!$D$7=DataValidation!$A$3,Vols!$O7+(Vols!$E7-Vols!$D7),IF('Forward Curve'!$D$7=DataValidation!$A$5,Vols!$O7+(Vols!$G7-Vols!$D7),IF('Forward Curve'!$D$7=DataValidation!$A$6,Vols!$O7+(Vols!$H7-Vols!$D7),IF('Forward Curve'!$D$7=DataValidation!$A$4,Vols!$O7+(Vols!$F7-Vols!$D7))))))</f>
        <v>1.25E-3</v>
      </c>
      <c r="Q7" s="7">
        <f>IF('Forward Curve'!$D$7=DataValidation!$A$2,$D7+0.0025,IF('Forward Curve'!$D$7=DataValidation!$A$3,$E7+0.0025,IF('Forward Curve'!$D$7=DataValidation!$A$5,Vols!$G7+0.0025,IF('Forward Curve'!$D$7=DataValidation!$A$6,Vols!$H7+0.0025,IF('Forward Curve'!$D$7=DataValidation!$A$4,Vols!$F7+0.0025,"")))))</f>
        <v>4.2021999999999997E-3</v>
      </c>
      <c r="R7" s="7">
        <f>IF('Forward Curve'!$D$7=DataValidation!$A$2,$D7+0.005,IF('Forward Curve'!$D$7=DataValidation!$A$3,$E7+0.005,IF('Forward Curve'!$D$7=DataValidation!$A$5,Vols!$G7+0.005,IF('Forward Curve'!$D$7=DataValidation!$A$6,Vols!$H7+0.005,IF('Forward Curve'!$D$7=DataValidation!$A$4,Vols!$F7+0.005,"")))))</f>
        <v>6.7022000000000002E-3</v>
      </c>
      <c r="T7" s="51">
        <f>IF('Forward Curve'!$D$8=DataValidation!$B$2,Vols!$M7,IF('Forward Curve'!$D$8=DataValidation!$B$3,Vols!$L7,IF('Forward Curve'!$D$8=DataValidation!$B$4,Vols!$K7,IF('Forward Curve'!$D$8=DataValidation!$B$5,Vols!$J7,IF('Forward Curve'!$D$8=DataValidation!$B$7,$P7,IF('Forward Curve'!$D$8=DataValidation!$B$8,Vols!$Q7,IF('Forward Curve'!$D$8=DataValidation!$B$9,Vols!$R7,"ERROR")))))))</f>
        <v>2.8345905983384457E-3</v>
      </c>
      <c r="W7" s="37"/>
      <c r="X7" s="37"/>
    </row>
    <row r="8" spans="1:24" x14ac:dyDescent="0.25">
      <c r="A8" s="5">
        <f>'Forward Curve'!$B19</f>
        <v>44226</v>
      </c>
      <c r="B8" s="6">
        <v>0.98299999999999998</v>
      </c>
      <c r="C8" s="7"/>
      <c r="D8" s="6">
        <v>1.8251999999999999E-3</v>
      </c>
      <c r="E8" s="6">
        <v>2.2488E-3</v>
      </c>
      <c r="F8" s="6">
        <v>2.6840000000000002E-3</v>
      </c>
      <c r="G8" s="43">
        <v>3.2587999999999999E-2</v>
      </c>
      <c r="H8" s="43">
        <v>4.2709999999999997E-4</v>
      </c>
      <c r="I8" s="8"/>
      <c r="J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-7.3319894950624783E-4</v>
      </c>
      <c r="K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5.4600052524687609E-4</v>
      </c>
      <c r="L8" s="7">
        <f>IF('Forward Curve'!$D$7=DataValidation!$A$2,Vols!$D8*(1+(SQRT(YEARFRAC($A$2,$A8,2))*(1*$B8))),IF('Forward Curve'!$D$7=DataValidation!$A$3,Vols!$E8*(1+(SQRT(YEARFRAC($A$2,$A8,2))*(1*$B8))),IF('Forward Curve'!$D$7=DataValidation!$A$5,Vols!$D8*(1+(SQRT(YEARFRAC($A$2,$A8,2))*(1*$B8)))+0.03,IF('Forward Curve'!$D$7=DataValidation!$A$6,Vols!$H8*(1+(SQRT(YEARFRAC($A$2,$A8,2))*(1*$B8))),IF('Forward Curve'!$D$7=DataValidation!$A$4,Vols!$F8*(1+(SQRT(YEARFRAC($A$2,$A8,2))*(1*$B8))),"")))))</f>
        <v>3.1043994747531238E-3</v>
      </c>
      <c r="M8" s="7">
        <f>IF('Forward Curve'!$D$7=DataValidation!$A$2,Vols!$D8*(1+(SQRT(YEARFRAC($A$2,$A8,2))*(2*$B8))),IF('Forward Curve'!$D$7=DataValidation!$A$3,Vols!$E8*(1+(SQRT(YEARFRAC($A$2,$A8,2))*(2*$B8))),IF('Forward Curve'!$D$7=DataValidation!$A$5,Vols!$D8*(1+(SQRT(YEARFRAC($A$2,$A8,2))*(2*$B8)))+0.03,IF('Forward Curve'!$D$7=DataValidation!$A$6,Vols!$H8*(1+(SQRT(YEARFRAC($A$2,$A8,2))*(2*$B8))),IF('Forward Curve'!$D$7=DataValidation!$A$4,Vols!$F8*(1+(SQRT(YEARFRAC($A$2,$A8,2))*(2*$B8))),"")))))</f>
        <v>4.3835989495062478E-3</v>
      </c>
      <c r="O8" s="47">
        <v>1.25E-3</v>
      </c>
      <c r="P8" s="7">
        <f>IF('Forward Curve'!$D$7=DataValidation!$A$2,Vols!$O8,IF('Forward Curve'!$D$7=DataValidation!$A$3,Vols!$O8+(Vols!$E8-Vols!$D8),IF('Forward Curve'!$D$7=DataValidation!$A$5,Vols!$O8+(Vols!$G8-Vols!$D8),IF('Forward Curve'!$D$7=DataValidation!$A$6,Vols!$O8+(Vols!$H8-Vols!$D8),IF('Forward Curve'!$D$7=DataValidation!$A$4,Vols!$O8+(Vols!$F8-Vols!$D8))))))</f>
        <v>1.25E-3</v>
      </c>
      <c r="Q8" s="7">
        <f>IF('Forward Curve'!$D$7=DataValidation!$A$2,$D8+0.0025,IF('Forward Curve'!$D$7=DataValidation!$A$3,$E8+0.0025,IF('Forward Curve'!$D$7=DataValidation!$A$5,Vols!$G8+0.0025,IF('Forward Curve'!$D$7=DataValidation!$A$6,Vols!$H8+0.0025,IF('Forward Curve'!$D$7=DataValidation!$A$4,Vols!$F8+0.0025,"")))))</f>
        <v>4.3251999999999995E-3</v>
      </c>
      <c r="R8" s="7">
        <f>IF('Forward Curve'!$D$7=DataValidation!$A$2,$D8+0.005,IF('Forward Curve'!$D$7=DataValidation!$A$3,$E8+0.005,IF('Forward Curve'!$D$7=DataValidation!$A$5,Vols!$G8+0.005,IF('Forward Curve'!$D$7=DataValidation!$A$6,Vols!$H8+0.005,IF('Forward Curve'!$D$7=DataValidation!$A$4,Vols!$F8+0.005,"")))))</f>
        <v>6.8252E-3</v>
      </c>
      <c r="T8" s="51">
        <f>IF('Forward Curve'!$D$8=DataValidation!$B$2,Vols!$M8,IF('Forward Curve'!$D$8=DataValidation!$B$3,Vols!$L8,IF('Forward Curve'!$D$8=DataValidation!$B$4,Vols!$K8,IF('Forward Curve'!$D$8=DataValidation!$B$5,Vols!$J8,IF('Forward Curve'!$D$8=DataValidation!$B$7,$P8,IF('Forward Curve'!$D$8=DataValidation!$B$8,Vols!$Q8,IF('Forward Curve'!$D$8=DataValidation!$B$9,Vols!$R8,"ERROR")))))))</f>
        <v>3.1043994747531238E-3</v>
      </c>
      <c r="W8" s="37"/>
      <c r="X8" s="37"/>
    </row>
    <row r="9" spans="1:24" x14ac:dyDescent="0.25">
      <c r="A9" s="5">
        <f>'Forward Curve'!$B20</f>
        <v>44255</v>
      </c>
      <c r="B9" s="6">
        <v>1.0344</v>
      </c>
      <c r="C9" s="7"/>
      <c r="D9" s="6">
        <v>1.6489E-3</v>
      </c>
      <c r="E9" s="6">
        <v>1.9575999999999999E-3</v>
      </c>
      <c r="F9" s="6">
        <v>2.5013999999999995E-3</v>
      </c>
      <c r="G9" s="43">
        <v>3.26006E-2</v>
      </c>
      <c r="H9" s="43">
        <v>3.7379999999999998E-4</v>
      </c>
      <c r="I9" s="8"/>
      <c r="J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-9.6885806107442076E-4</v>
      </c>
      <c r="K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3.4002096946278963E-4</v>
      </c>
      <c r="L9" s="7">
        <f>IF('Forward Curve'!$D$7=DataValidation!$A$2,Vols!$D9*(1+(SQRT(YEARFRAC($A$2,$A9,2))*(1*$B9))),IF('Forward Curve'!$D$7=DataValidation!$A$3,Vols!$E9*(1+(SQRT(YEARFRAC($A$2,$A9,2))*(1*$B9))),IF('Forward Curve'!$D$7=DataValidation!$A$5,Vols!$D9*(1+(SQRT(YEARFRAC($A$2,$A9,2))*(1*$B9)))+0.03,IF('Forward Curve'!$D$7=DataValidation!$A$6,Vols!$H9*(1+(SQRT(YEARFRAC($A$2,$A9,2))*(1*$B9))),IF('Forward Curve'!$D$7=DataValidation!$A$4,Vols!$F9*(1+(SQRT(YEARFRAC($A$2,$A9,2))*(1*$B9))),"")))))</f>
        <v>2.9577790305372106E-3</v>
      </c>
      <c r="M9" s="7">
        <f>IF('Forward Curve'!$D$7=DataValidation!$A$2,Vols!$D9*(1+(SQRT(YEARFRAC($A$2,$A9,2))*(2*$B9))),IF('Forward Curve'!$D$7=DataValidation!$A$3,Vols!$E9*(1+(SQRT(YEARFRAC($A$2,$A9,2))*(2*$B9))),IF('Forward Curve'!$D$7=DataValidation!$A$5,Vols!$D9*(1+(SQRT(YEARFRAC($A$2,$A9,2))*(2*$B9)))+0.03,IF('Forward Curve'!$D$7=DataValidation!$A$6,Vols!$H9*(1+(SQRT(YEARFRAC($A$2,$A9,2))*(2*$B9))),IF('Forward Curve'!$D$7=DataValidation!$A$4,Vols!$F9*(1+(SQRT(YEARFRAC($A$2,$A9,2))*(2*$B9))),"")))))</f>
        <v>4.2666580610744211E-3</v>
      </c>
      <c r="O9" s="46">
        <f>O8+(($O$20-$O$8)/12)</f>
        <v>1.25E-3</v>
      </c>
      <c r="P9" s="7">
        <f>IF('Forward Curve'!$D$7=DataValidation!$A$2,Vols!$O9,IF('Forward Curve'!$D$7=DataValidation!$A$3,Vols!$O9+(Vols!$E9-Vols!$D9),IF('Forward Curve'!$D$7=DataValidation!$A$5,Vols!$O9+(Vols!$G9-Vols!$D9),IF('Forward Curve'!$D$7=DataValidation!$A$6,Vols!$O9+(Vols!$H9-Vols!$D9),IF('Forward Curve'!$D$7=DataValidation!$A$4,Vols!$O9+(Vols!$F9-Vols!$D9))))))</f>
        <v>1.25E-3</v>
      </c>
      <c r="Q9" s="7">
        <f>IF('Forward Curve'!$D$7=DataValidation!$A$2,$D9+0.0025,IF('Forward Curve'!$D$7=DataValidation!$A$3,$E9+0.0025,IF('Forward Curve'!$D$7=DataValidation!$A$5,Vols!$G9+0.0025,IF('Forward Curve'!$D$7=DataValidation!$A$6,Vols!$H9+0.0025,IF('Forward Curve'!$D$7=DataValidation!$A$4,Vols!$F9+0.0025,"")))))</f>
        <v>4.1489000000000005E-3</v>
      </c>
      <c r="R9" s="7">
        <f>IF('Forward Curve'!$D$7=DataValidation!$A$2,$D9+0.005,IF('Forward Curve'!$D$7=DataValidation!$A$3,$E9+0.005,IF('Forward Curve'!$D$7=DataValidation!$A$5,Vols!$G9+0.005,IF('Forward Curve'!$D$7=DataValidation!$A$6,Vols!$H9+0.005,IF('Forward Curve'!$D$7=DataValidation!$A$4,Vols!$F9+0.005,"")))))</f>
        <v>6.6489000000000001E-3</v>
      </c>
      <c r="T9" s="51">
        <f>IF('Forward Curve'!$D$8=DataValidation!$B$2,Vols!$M9,IF('Forward Curve'!$D$8=DataValidation!$B$3,Vols!$L9,IF('Forward Curve'!$D$8=DataValidation!$B$4,Vols!$K9,IF('Forward Curve'!$D$8=DataValidation!$B$5,Vols!$J9,IF('Forward Curve'!$D$8=DataValidation!$B$7,$P9,IF('Forward Curve'!$D$8=DataValidation!$B$8,Vols!$Q9,IF('Forward Curve'!$D$8=DataValidation!$B$9,Vols!$R9,"ERROR")))))))</f>
        <v>2.9577790305372106E-3</v>
      </c>
      <c r="X9" s="37"/>
    </row>
    <row r="10" spans="1:24" x14ac:dyDescent="0.25">
      <c r="A10" s="5">
        <f>'Forward Curve'!$B21</f>
        <v>44283</v>
      </c>
      <c r="B10" s="6">
        <v>1.1002000000000001</v>
      </c>
      <c r="C10" s="7"/>
      <c r="D10" s="6">
        <v>1.0188E-3</v>
      </c>
      <c r="E10" s="6">
        <v>1.6776E-3</v>
      </c>
      <c r="F10" s="6">
        <v>2.3297000000000001E-3</v>
      </c>
      <c r="G10" s="43">
        <v>3.1965500000000001E-2</v>
      </c>
      <c r="H10" s="43">
        <v>1.93E-4</v>
      </c>
      <c r="I10" s="8"/>
      <c r="J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-8.1159551531482783E-4</v>
      </c>
      <c r="K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1.0360224234258609E-4</v>
      </c>
      <c r="L10" s="7">
        <f>IF('Forward Curve'!$D$7=DataValidation!$A$2,Vols!$D10*(1+(SQRT(YEARFRAC($A$2,$A10,2))*(1*$B10))),IF('Forward Curve'!$D$7=DataValidation!$A$3,Vols!$E10*(1+(SQRT(YEARFRAC($A$2,$A10,2))*(1*$B10))),IF('Forward Curve'!$D$7=DataValidation!$A$5,Vols!$D10*(1+(SQRT(YEARFRAC($A$2,$A10,2))*(1*$B10)))+0.03,IF('Forward Curve'!$D$7=DataValidation!$A$6,Vols!$H10*(1+(SQRT(YEARFRAC($A$2,$A10,2))*(1*$B10))),IF('Forward Curve'!$D$7=DataValidation!$A$4,Vols!$F10*(1+(SQRT(YEARFRAC($A$2,$A10,2))*(1*$B10))),"")))))</f>
        <v>1.933997757657414E-3</v>
      </c>
      <c r="M10" s="7">
        <f>IF('Forward Curve'!$D$7=DataValidation!$A$2,Vols!$D10*(1+(SQRT(YEARFRAC($A$2,$A10,2))*(2*$B10))),IF('Forward Curve'!$D$7=DataValidation!$A$3,Vols!$E10*(1+(SQRT(YEARFRAC($A$2,$A10,2))*(2*$B10))),IF('Forward Curve'!$D$7=DataValidation!$A$5,Vols!$D10*(1+(SQRT(YEARFRAC($A$2,$A10,2))*(2*$B10)))+0.03,IF('Forward Curve'!$D$7=DataValidation!$A$6,Vols!$H10*(1+(SQRT(YEARFRAC($A$2,$A10,2))*(2*$B10))),IF('Forward Curve'!$D$7=DataValidation!$A$4,Vols!$F10*(1+(SQRT(YEARFRAC($A$2,$A10,2))*(2*$B10))),"")))))</f>
        <v>2.8491955153148282E-3</v>
      </c>
      <c r="O10" s="46">
        <f t="shared" ref="O10:O19" si="0">O9+(($O$20-$O$8)/12)</f>
        <v>1.25E-3</v>
      </c>
      <c r="P10" s="7">
        <f>IF('Forward Curve'!$D$7=DataValidation!$A$2,Vols!$O10,IF('Forward Curve'!$D$7=DataValidation!$A$3,Vols!$O10+(Vols!$E10-Vols!$D10),IF('Forward Curve'!$D$7=DataValidation!$A$5,Vols!$O10+(Vols!$G10-Vols!$D10),IF('Forward Curve'!$D$7=DataValidation!$A$6,Vols!$O10+(Vols!$H10-Vols!$D10),IF('Forward Curve'!$D$7=DataValidation!$A$4,Vols!$O10+(Vols!$F10-Vols!$D10))))))</f>
        <v>1.25E-3</v>
      </c>
      <c r="Q10" s="7">
        <f>IF('Forward Curve'!$D$7=DataValidation!$A$2,$D10+0.0025,IF('Forward Curve'!$D$7=DataValidation!$A$3,$E10+0.0025,IF('Forward Curve'!$D$7=DataValidation!$A$5,Vols!$G10+0.0025,IF('Forward Curve'!$D$7=DataValidation!$A$6,Vols!$H10+0.0025,IF('Forward Curve'!$D$7=DataValidation!$A$4,Vols!$F10+0.0025,"")))))</f>
        <v>3.5187999999999999E-3</v>
      </c>
      <c r="R10" s="7">
        <f>IF('Forward Curve'!$D$7=DataValidation!$A$2,$D10+0.005,IF('Forward Curve'!$D$7=DataValidation!$A$3,$E10+0.005,IF('Forward Curve'!$D$7=DataValidation!$A$5,Vols!$G10+0.005,IF('Forward Curve'!$D$7=DataValidation!$A$6,Vols!$H10+0.005,IF('Forward Curve'!$D$7=DataValidation!$A$4,Vols!$F10+0.005,"")))))</f>
        <v>6.0188000000000004E-3</v>
      </c>
      <c r="T10" s="51">
        <f>IF('Forward Curve'!$D$8=DataValidation!$B$2,Vols!$M10,IF('Forward Curve'!$D$8=DataValidation!$B$3,Vols!$L10,IF('Forward Curve'!$D$8=DataValidation!$B$4,Vols!$K10,IF('Forward Curve'!$D$8=DataValidation!$B$5,Vols!$J10,IF('Forward Curve'!$D$8=DataValidation!$B$7,$P10,IF('Forward Curve'!$D$8=DataValidation!$B$8,Vols!$Q10,IF('Forward Curve'!$D$8=DataValidation!$B$9,Vols!$R10,"ERROR")))))))</f>
        <v>1.933997757657414E-3</v>
      </c>
      <c r="W10" s="37"/>
      <c r="X10" s="37"/>
    </row>
    <row r="11" spans="1:24" x14ac:dyDescent="0.25">
      <c r="A11" s="5">
        <f>'Forward Curve'!$B22</f>
        <v>44314</v>
      </c>
      <c r="B11" s="6">
        <v>1.0676000000000001</v>
      </c>
      <c r="C11" s="7"/>
      <c r="D11" s="6">
        <v>9.9189999999999999E-4</v>
      </c>
      <c r="E11" s="6">
        <v>1.5989999999999999E-3</v>
      </c>
      <c r="F11" s="6">
        <v>2.2715000000000001E-3</v>
      </c>
      <c r="G11" s="43">
        <v>3.1763E-2</v>
      </c>
      <c r="H11" s="43">
        <v>1.047E-4</v>
      </c>
      <c r="I11" s="8"/>
      <c r="J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-8.456528812324451E-4</v>
      </c>
      <c r="K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7.3123559383777456E-5</v>
      </c>
      <c r="L11" s="7">
        <f>IF('Forward Curve'!$D$7=DataValidation!$A$2,Vols!$D11*(1+(SQRT(YEARFRAC($A$2,$A11,2))*(1*$B11))),IF('Forward Curve'!$D$7=DataValidation!$A$3,Vols!$E11*(1+(SQRT(YEARFRAC($A$2,$A11,2))*(1*$B11))),IF('Forward Curve'!$D$7=DataValidation!$A$5,Vols!$D11*(1+(SQRT(YEARFRAC($A$2,$A11,2))*(1*$B11)))+0.03,IF('Forward Curve'!$D$7=DataValidation!$A$6,Vols!$H11*(1+(SQRT(YEARFRAC($A$2,$A11,2))*(1*$B11))),IF('Forward Curve'!$D$7=DataValidation!$A$4,Vols!$F11*(1+(SQRT(YEARFRAC($A$2,$A11,2))*(1*$B11))),"")))))</f>
        <v>1.9106764406162226E-3</v>
      </c>
      <c r="M11" s="7">
        <f>IF('Forward Curve'!$D$7=DataValidation!$A$2,Vols!$D11*(1+(SQRT(YEARFRAC($A$2,$A11,2))*(2*$B11))),IF('Forward Curve'!$D$7=DataValidation!$A$3,Vols!$E11*(1+(SQRT(YEARFRAC($A$2,$A11,2))*(2*$B11))),IF('Forward Curve'!$D$7=DataValidation!$A$5,Vols!$D11*(1+(SQRT(YEARFRAC($A$2,$A11,2))*(2*$B11)))+0.03,IF('Forward Curve'!$D$7=DataValidation!$A$6,Vols!$H11*(1+(SQRT(YEARFRAC($A$2,$A11,2))*(2*$B11))),IF('Forward Curve'!$D$7=DataValidation!$A$4,Vols!$F11*(1+(SQRT(YEARFRAC($A$2,$A11,2))*(2*$B11))),"")))))</f>
        <v>2.8294528812324452E-3</v>
      </c>
      <c r="O11" s="46">
        <f t="shared" si="0"/>
        <v>1.25E-3</v>
      </c>
      <c r="P11" s="7">
        <f>IF('Forward Curve'!$D$7=DataValidation!$A$2,Vols!$O11,IF('Forward Curve'!$D$7=DataValidation!$A$3,Vols!$O11+(Vols!$E11-Vols!$D11),IF('Forward Curve'!$D$7=DataValidation!$A$5,Vols!$O11+(Vols!$G11-Vols!$D11),IF('Forward Curve'!$D$7=DataValidation!$A$6,Vols!$O11+(Vols!$H11-Vols!$D11),IF('Forward Curve'!$D$7=DataValidation!$A$4,Vols!$O11+(Vols!$F11-Vols!$D11))))))</f>
        <v>1.25E-3</v>
      </c>
      <c r="Q11" s="7">
        <f>IF('Forward Curve'!$D$7=DataValidation!$A$2,$D11+0.0025,IF('Forward Curve'!$D$7=DataValidation!$A$3,$E11+0.0025,IF('Forward Curve'!$D$7=DataValidation!$A$5,Vols!$G11+0.0025,IF('Forward Curve'!$D$7=DataValidation!$A$6,Vols!$H11+0.0025,IF('Forward Curve'!$D$7=DataValidation!$A$4,Vols!$F11+0.0025,"")))))</f>
        <v>3.4919E-3</v>
      </c>
      <c r="R11" s="7">
        <f>IF('Forward Curve'!$D$7=DataValidation!$A$2,$D11+0.005,IF('Forward Curve'!$D$7=DataValidation!$A$3,$E11+0.005,IF('Forward Curve'!$D$7=DataValidation!$A$5,Vols!$G11+0.005,IF('Forward Curve'!$D$7=DataValidation!$A$6,Vols!$H11+0.005,IF('Forward Curve'!$D$7=DataValidation!$A$4,Vols!$F11+0.005,"")))))</f>
        <v>5.9918999999999997E-3</v>
      </c>
      <c r="T11" s="51">
        <f>IF('Forward Curve'!$D$8=DataValidation!$B$2,Vols!$M11,IF('Forward Curve'!$D$8=DataValidation!$B$3,Vols!$L11,IF('Forward Curve'!$D$8=DataValidation!$B$4,Vols!$K11,IF('Forward Curve'!$D$8=DataValidation!$B$5,Vols!$J11,IF('Forward Curve'!$D$8=DataValidation!$B$7,$P11,IF('Forward Curve'!$D$8=DataValidation!$B$8,Vols!$Q11,IF('Forward Curve'!$D$8=DataValidation!$B$9,Vols!$R11,"ERROR")))))))</f>
        <v>1.9106764406162226E-3</v>
      </c>
      <c r="W11" s="8"/>
      <c r="X11" s="37"/>
    </row>
    <row r="12" spans="1:24" x14ac:dyDescent="0.25">
      <c r="A12" s="5">
        <f>'Forward Curve'!$B23</f>
        <v>44344</v>
      </c>
      <c r="B12" s="6">
        <v>0.85270000000000001</v>
      </c>
      <c r="C12" s="7"/>
      <c r="D12" s="6">
        <v>9.345E-4</v>
      </c>
      <c r="E12" s="6">
        <v>1.5276999999999999E-3</v>
      </c>
      <c r="F12" s="6">
        <v>2.2225000000000001E-3</v>
      </c>
      <c r="G12" s="43">
        <v>3.1440500000000003E-2</v>
      </c>
      <c r="H12" s="43">
        <v>2.3500000000000002E-5</v>
      </c>
      <c r="I12" s="8"/>
      <c r="J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-5.2276173665880465E-4</v>
      </c>
      <c r="K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2.058691316705977E-4</v>
      </c>
      <c r="L12" s="7">
        <f>IF('Forward Curve'!$D$7=DataValidation!$A$2,Vols!$D12*(1+(SQRT(YEARFRAC($A$2,$A12,2))*(1*$B12))),IF('Forward Curve'!$D$7=DataValidation!$A$3,Vols!$E12*(1+(SQRT(YEARFRAC($A$2,$A12,2))*(1*$B12))),IF('Forward Curve'!$D$7=DataValidation!$A$5,Vols!$D12*(1+(SQRT(YEARFRAC($A$2,$A12,2))*(1*$B12)))+0.03,IF('Forward Curve'!$D$7=DataValidation!$A$6,Vols!$H12*(1+(SQRT(YEARFRAC($A$2,$A12,2))*(1*$B12))),IF('Forward Curve'!$D$7=DataValidation!$A$4,Vols!$F12*(1+(SQRT(YEARFRAC($A$2,$A12,2))*(1*$B12))),"")))))</f>
        <v>1.6631308683294024E-3</v>
      </c>
      <c r="M12" s="7">
        <f>IF('Forward Curve'!$D$7=DataValidation!$A$2,Vols!$D12*(1+(SQRT(YEARFRAC($A$2,$A12,2))*(2*$B12))),IF('Forward Curve'!$D$7=DataValidation!$A$3,Vols!$E12*(1+(SQRT(YEARFRAC($A$2,$A12,2))*(2*$B12))),IF('Forward Curve'!$D$7=DataValidation!$A$5,Vols!$D12*(1+(SQRT(YEARFRAC($A$2,$A12,2))*(2*$B12)))+0.03,IF('Forward Curve'!$D$7=DataValidation!$A$6,Vols!$H12*(1+(SQRT(YEARFRAC($A$2,$A12,2))*(2*$B12))),IF('Forward Curve'!$D$7=DataValidation!$A$4,Vols!$F12*(1+(SQRT(YEARFRAC($A$2,$A12,2))*(2*$B12))),"")))))</f>
        <v>2.3917617366588048E-3</v>
      </c>
      <c r="O12" s="46">
        <f t="shared" si="0"/>
        <v>1.25E-3</v>
      </c>
      <c r="P12" s="7">
        <f>IF('Forward Curve'!$D$7=DataValidation!$A$2,Vols!$O12,IF('Forward Curve'!$D$7=DataValidation!$A$3,Vols!$O12+(Vols!$E12-Vols!$D12),IF('Forward Curve'!$D$7=DataValidation!$A$5,Vols!$O12+(Vols!$G12-Vols!$D12),IF('Forward Curve'!$D$7=DataValidation!$A$6,Vols!$O12+(Vols!$H12-Vols!$D12),IF('Forward Curve'!$D$7=DataValidation!$A$4,Vols!$O12+(Vols!$F12-Vols!$D12))))))</f>
        <v>1.25E-3</v>
      </c>
      <c r="Q12" s="7">
        <f>IF('Forward Curve'!$D$7=DataValidation!$A$2,$D12+0.0025,IF('Forward Curve'!$D$7=DataValidation!$A$3,$E12+0.0025,IF('Forward Curve'!$D$7=DataValidation!$A$5,Vols!$G12+0.0025,IF('Forward Curve'!$D$7=DataValidation!$A$6,Vols!$H12+0.0025,IF('Forward Curve'!$D$7=DataValidation!$A$4,Vols!$F12+0.0025,"")))))</f>
        <v>3.4345000000000001E-3</v>
      </c>
      <c r="R12" s="7">
        <f>IF('Forward Curve'!$D$7=DataValidation!$A$2,$D12+0.005,IF('Forward Curve'!$D$7=DataValidation!$A$3,$E12+0.005,IF('Forward Curve'!$D$7=DataValidation!$A$5,Vols!$G12+0.005,IF('Forward Curve'!$D$7=DataValidation!$A$6,Vols!$H12+0.005,IF('Forward Curve'!$D$7=DataValidation!$A$4,Vols!$F12+0.005,"")))))</f>
        <v>5.9345000000000005E-3</v>
      </c>
      <c r="T12" s="51">
        <f>IF('Forward Curve'!$D$8=DataValidation!$B$2,Vols!$M12,IF('Forward Curve'!$D$8=DataValidation!$B$3,Vols!$L12,IF('Forward Curve'!$D$8=DataValidation!$B$4,Vols!$K12,IF('Forward Curve'!$D$8=DataValidation!$B$5,Vols!$J12,IF('Forward Curve'!$D$8=DataValidation!$B$7,$P12,IF('Forward Curve'!$D$8=DataValidation!$B$8,Vols!$Q12,IF('Forward Curve'!$D$8=DataValidation!$B$9,Vols!$R12,"ERROR")))))))</f>
        <v>1.6631308683294024E-3</v>
      </c>
      <c r="W12" s="37"/>
      <c r="X12" s="37"/>
    </row>
    <row r="13" spans="1:24" x14ac:dyDescent="0.25">
      <c r="A13" s="5">
        <f>'Forward Curve'!$B24</f>
        <v>44375</v>
      </c>
      <c r="B13" s="6">
        <v>0.58700000000000008</v>
      </c>
      <c r="C13" s="7"/>
      <c r="D13" s="6">
        <v>9.012E-4</v>
      </c>
      <c r="E13" s="6">
        <v>1.4760000000000001E-3</v>
      </c>
      <c r="F13" s="6">
        <v>2.1974999999999998E-3</v>
      </c>
      <c r="G13" s="43">
        <v>3.1619100000000004E-2</v>
      </c>
      <c r="H13" s="43">
        <v>-4.1099999999999996E-5</v>
      </c>
      <c r="I13" s="8"/>
      <c r="J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-1.1483126336866647E-4</v>
      </c>
      <c r="K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3.9318436831566674E-4</v>
      </c>
      <c r="L13" s="7">
        <f>IF('Forward Curve'!$D$7=DataValidation!$A$2,Vols!$D13*(1+(SQRT(YEARFRAC($A$2,$A13,2))*(1*$B13))),IF('Forward Curve'!$D$7=DataValidation!$A$3,Vols!$E13*(1+(SQRT(YEARFRAC($A$2,$A13,2))*(1*$B13))),IF('Forward Curve'!$D$7=DataValidation!$A$5,Vols!$D13*(1+(SQRT(YEARFRAC($A$2,$A13,2))*(1*$B13)))+0.03,IF('Forward Curve'!$D$7=DataValidation!$A$6,Vols!$H13*(1+(SQRT(YEARFRAC($A$2,$A13,2))*(1*$B13))),IF('Forward Curve'!$D$7=DataValidation!$A$4,Vols!$F13*(1+(SQRT(YEARFRAC($A$2,$A13,2))*(1*$B13))),"")))))</f>
        <v>1.4092156316843332E-3</v>
      </c>
      <c r="M13" s="7">
        <f>IF('Forward Curve'!$D$7=DataValidation!$A$2,Vols!$D13*(1+(SQRT(YEARFRAC($A$2,$A13,2))*(2*$B13))),IF('Forward Curve'!$D$7=DataValidation!$A$3,Vols!$E13*(1+(SQRT(YEARFRAC($A$2,$A13,2))*(2*$B13))),IF('Forward Curve'!$D$7=DataValidation!$A$5,Vols!$D13*(1+(SQRT(YEARFRAC($A$2,$A13,2))*(2*$B13)))+0.03,IF('Forward Curve'!$D$7=DataValidation!$A$6,Vols!$H13*(1+(SQRT(YEARFRAC($A$2,$A13,2))*(2*$B13))),IF('Forward Curve'!$D$7=DataValidation!$A$4,Vols!$F13*(1+(SQRT(YEARFRAC($A$2,$A13,2))*(2*$B13))),"")))))</f>
        <v>1.9172312633686664E-3</v>
      </c>
      <c r="O13" s="46">
        <f t="shared" si="0"/>
        <v>1.25E-3</v>
      </c>
      <c r="P13" s="7">
        <f>IF('Forward Curve'!$D$7=DataValidation!$A$2,Vols!$O13,IF('Forward Curve'!$D$7=DataValidation!$A$3,Vols!$O13+(Vols!$E13-Vols!$D13),IF('Forward Curve'!$D$7=DataValidation!$A$5,Vols!$O13+(Vols!$G13-Vols!$D13),IF('Forward Curve'!$D$7=DataValidation!$A$6,Vols!$O13+(Vols!$H13-Vols!$D13),IF('Forward Curve'!$D$7=DataValidation!$A$4,Vols!$O13+(Vols!$F13-Vols!$D13))))))</f>
        <v>1.25E-3</v>
      </c>
      <c r="Q13" s="7">
        <f>IF('Forward Curve'!$D$7=DataValidation!$A$2,$D13+0.0025,IF('Forward Curve'!$D$7=DataValidation!$A$3,$E13+0.0025,IF('Forward Curve'!$D$7=DataValidation!$A$5,Vols!$G13+0.0025,IF('Forward Curve'!$D$7=DataValidation!$A$6,Vols!$H13+0.0025,IF('Forward Curve'!$D$7=DataValidation!$A$4,Vols!$F13+0.0025,"")))))</f>
        <v>3.4012000000000001E-3</v>
      </c>
      <c r="R13" s="7">
        <f>IF('Forward Curve'!$D$7=DataValidation!$A$2,$D13+0.005,IF('Forward Curve'!$D$7=DataValidation!$A$3,$E13+0.005,IF('Forward Curve'!$D$7=DataValidation!$A$5,Vols!$G13+0.005,IF('Forward Curve'!$D$7=DataValidation!$A$6,Vols!$H13+0.005,IF('Forward Curve'!$D$7=DataValidation!$A$4,Vols!$F13+0.005,"")))))</f>
        <v>5.9012000000000005E-3</v>
      </c>
      <c r="T13" s="51">
        <f>IF('Forward Curve'!$D$8=DataValidation!$B$2,Vols!$M13,IF('Forward Curve'!$D$8=DataValidation!$B$3,Vols!$L13,IF('Forward Curve'!$D$8=DataValidation!$B$4,Vols!$K13,IF('Forward Curve'!$D$8=DataValidation!$B$5,Vols!$J13,IF('Forward Curve'!$D$8=DataValidation!$B$7,$P13,IF('Forward Curve'!$D$8=DataValidation!$B$8,Vols!$Q13,IF('Forward Curve'!$D$8=DataValidation!$B$9,Vols!$R13,"ERROR")))))))</f>
        <v>1.4092156316843332E-3</v>
      </c>
      <c r="W13" s="37"/>
      <c r="X13" s="37"/>
    </row>
    <row r="14" spans="1:24" x14ac:dyDescent="0.25">
      <c r="A14" s="5">
        <f>'Forward Curve'!$B25</f>
        <v>44405</v>
      </c>
      <c r="B14" s="6">
        <v>0.36430000000000001</v>
      </c>
      <c r="C14" s="7"/>
      <c r="D14" s="6">
        <v>7.0260000000000006E-4</v>
      </c>
      <c r="E14" s="6">
        <v>1.4442999999999999E-3</v>
      </c>
      <c r="F14" s="6">
        <v>2.2017E-3</v>
      </c>
      <c r="G14" s="43">
        <v>3.0965699999999999E-2</v>
      </c>
      <c r="H14" s="43">
        <v>-1.248E-4</v>
      </c>
      <c r="I14" s="8"/>
      <c r="J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1.8926562517783172E-4</v>
      </c>
      <c r="K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4.4593281258891587E-4</v>
      </c>
      <c r="L14" s="7">
        <f>IF('Forward Curve'!$D$7=DataValidation!$A$2,Vols!$D14*(1+(SQRT(YEARFRAC($A$2,$A14,2))*(1*$B14))),IF('Forward Curve'!$D$7=DataValidation!$A$3,Vols!$E14*(1+(SQRT(YEARFRAC($A$2,$A14,2))*(1*$B14))),IF('Forward Curve'!$D$7=DataValidation!$A$5,Vols!$D14*(1+(SQRT(YEARFRAC($A$2,$A14,2))*(1*$B14)))+0.03,IF('Forward Curve'!$D$7=DataValidation!$A$6,Vols!$H14*(1+(SQRT(YEARFRAC($A$2,$A14,2))*(1*$B14))),IF('Forward Curve'!$D$7=DataValidation!$A$4,Vols!$F14*(1+(SQRT(YEARFRAC($A$2,$A14,2))*(1*$B14))),"")))))</f>
        <v>9.5926718741108413E-4</v>
      </c>
      <c r="M14" s="7">
        <f>IF('Forward Curve'!$D$7=DataValidation!$A$2,Vols!$D14*(1+(SQRT(YEARFRAC($A$2,$A14,2))*(2*$B14))),IF('Forward Curve'!$D$7=DataValidation!$A$3,Vols!$E14*(1+(SQRT(YEARFRAC($A$2,$A14,2))*(2*$B14))),IF('Forward Curve'!$D$7=DataValidation!$A$5,Vols!$D14*(1+(SQRT(YEARFRAC($A$2,$A14,2))*(2*$B14)))+0.03,IF('Forward Curve'!$D$7=DataValidation!$A$6,Vols!$H14*(1+(SQRT(YEARFRAC($A$2,$A14,2))*(2*$B14))),IF('Forward Curve'!$D$7=DataValidation!$A$4,Vols!$F14*(1+(SQRT(YEARFRAC($A$2,$A14,2))*(2*$B14))),"")))))</f>
        <v>1.2159343748221684E-3</v>
      </c>
      <c r="O14" s="46">
        <f t="shared" si="0"/>
        <v>1.25E-3</v>
      </c>
      <c r="P14" s="7">
        <f>IF('Forward Curve'!$D$7=DataValidation!$A$2,Vols!$O14,IF('Forward Curve'!$D$7=DataValidation!$A$3,Vols!$O14+(Vols!$E14-Vols!$D14),IF('Forward Curve'!$D$7=DataValidation!$A$5,Vols!$O14+(Vols!$G14-Vols!$D14),IF('Forward Curve'!$D$7=DataValidation!$A$6,Vols!$O14+(Vols!$H14-Vols!$D14),IF('Forward Curve'!$D$7=DataValidation!$A$4,Vols!$O14+(Vols!$F14-Vols!$D14))))))</f>
        <v>1.25E-3</v>
      </c>
      <c r="Q14" s="7">
        <f>IF('Forward Curve'!$D$7=DataValidation!$A$2,$D14+0.0025,IF('Forward Curve'!$D$7=DataValidation!$A$3,$E14+0.0025,IF('Forward Curve'!$D$7=DataValidation!$A$5,Vols!$G14+0.0025,IF('Forward Curve'!$D$7=DataValidation!$A$6,Vols!$H14+0.0025,IF('Forward Curve'!$D$7=DataValidation!$A$4,Vols!$F14+0.0025,"")))))</f>
        <v>3.2025999999999999E-3</v>
      </c>
      <c r="R14" s="7">
        <f>IF('Forward Curve'!$D$7=DataValidation!$A$2,$D14+0.005,IF('Forward Curve'!$D$7=DataValidation!$A$3,$E14+0.005,IF('Forward Curve'!$D$7=DataValidation!$A$5,Vols!$G14+0.005,IF('Forward Curve'!$D$7=DataValidation!$A$6,Vols!$H14+0.005,IF('Forward Curve'!$D$7=DataValidation!$A$4,Vols!$F14+0.005,"")))))</f>
        <v>5.7026000000000004E-3</v>
      </c>
      <c r="T14" s="51">
        <f>IF('Forward Curve'!$D$8=DataValidation!$B$2,Vols!$M14,IF('Forward Curve'!$D$8=DataValidation!$B$3,Vols!$L14,IF('Forward Curve'!$D$8=DataValidation!$B$4,Vols!$K14,IF('Forward Curve'!$D$8=DataValidation!$B$5,Vols!$J14,IF('Forward Curve'!$D$8=DataValidation!$B$7,$P14,IF('Forward Curve'!$D$8=DataValidation!$B$8,Vols!$Q14,IF('Forward Curve'!$D$8=DataValidation!$B$9,Vols!$R14,"ERROR")))))))</f>
        <v>9.5926718741108413E-4</v>
      </c>
      <c r="W14" s="37"/>
      <c r="X14" s="37"/>
    </row>
    <row r="15" spans="1:24" x14ac:dyDescent="0.25">
      <c r="A15" s="5">
        <f>'Forward Curve'!$B26</f>
        <v>44436</v>
      </c>
      <c r="B15" s="6">
        <v>0.33750000000000002</v>
      </c>
      <c r="C15" s="7"/>
      <c r="D15" s="6">
        <v>6.801E-4</v>
      </c>
      <c r="E15" s="6">
        <v>1.4216999999999999E-3</v>
      </c>
      <c r="F15" s="6">
        <v>2.2553E-3</v>
      </c>
      <c r="G15" s="43">
        <v>3.08486E-2</v>
      </c>
      <c r="H15" s="43">
        <v>-2.086E-4</v>
      </c>
      <c r="I15" s="8"/>
      <c r="J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2.0045317670299716E-4</v>
      </c>
      <c r="K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4.4027658835149857E-4</v>
      </c>
      <c r="L15" s="7">
        <f>IF('Forward Curve'!$D$7=DataValidation!$A$2,Vols!$D15*(1+(SQRT(YEARFRAC($A$2,$A15,2))*(1*$B15))),IF('Forward Curve'!$D$7=DataValidation!$A$3,Vols!$E15*(1+(SQRT(YEARFRAC($A$2,$A15,2))*(1*$B15))),IF('Forward Curve'!$D$7=DataValidation!$A$5,Vols!$D15*(1+(SQRT(YEARFRAC($A$2,$A15,2))*(1*$B15)))+0.03,IF('Forward Curve'!$D$7=DataValidation!$A$6,Vols!$H15*(1+(SQRT(YEARFRAC($A$2,$A15,2))*(1*$B15))),IF('Forward Curve'!$D$7=DataValidation!$A$4,Vols!$F15*(1+(SQRT(YEARFRAC($A$2,$A15,2))*(1*$B15))),"")))))</f>
        <v>9.1992341164850143E-4</v>
      </c>
      <c r="M15" s="7">
        <f>IF('Forward Curve'!$D$7=DataValidation!$A$2,Vols!$D15*(1+(SQRT(YEARFRAC($A$2,$A15,2))*(2*$B15))),IF('Forward Curve'!$D$7=DataValidation!$A$3,Vols!$E15*(1+(SQRT(YEARFRAC($A$2,$A15,2))*(2*$B15))),IF('Forward Curve'!$D$7=DataValidation!$A$5,Vols!$D15*(1+(SQRT(YEARFRAC($A$2,$A15,2))*(2*$B15)))+0.03,IF('Forward Curve'!$D$7=DataValidation!$A$6,Vols!$H15*(1+(SQRT(YEARFRAC($A$2,$A15,2))*(2*$B15))),IF('Forward Curve'!$D$7=DataValidation!$A$4,Vols!$F15*(1+(SQRT(YEARFRAC($A$2,$A15,2))*(2*$B15))),"")))))</f>
        <v>1.159746823297003E-3</v>
      </c>
      <c r="O15" s="46">
        <f t="shared" si="0"/>
        <v>1.25E-3</v>
      </c>
      <c r="P15" s="7">
        <f>IF('Forward Curve'!$D$7=DataValidation!$A$2,Vols!$O15,IF('Forward Curve'!$D$7=DataValidation!$A$3,Vols!$O15+(Vols!$E15-Vols!$D15),IF('Forward Curve'!$D$7=DataValidation!$A$5,Vols!$O15+(Vols!$G15-Vols!$D15),IF('Forward Curve'!$D$7=DataValidation!$A$6,Vols!$O15+(Vols!$H15-Vols!$D15),IF('Forward Curve'!$D$7=DataValidation!$A$4,Vols!$O15+(Vols!$F15-Vols!$D15))))))</f>
        <v>1.25E-3</v>
      </c>
      <c r="Q15" s="7">
        <f>IF('Forward Curve'!$D$7=DataValidation!$A$2,$D15+0.0025,IF('Forward Curve'!$D$7=DataValidation!$A$3,$E15+0.0025,IF('Forward Curve'!$D$7=DataValidation!$A$5,Vols!$G15+0.0025,IF('Forward Curve'!$D$7=DataValidation!$A$6,Vols!$H15+0.0025,IF('Forward Curve'!$D$7=DataValidation!$A$4,Vols!$F15+0.0025,"")))))</f>
        <v>3.1800999999999999E-3</v>
      </c>
      <c r="R15" s="7">
        <f>IF('Forward Curve'!$D$7=DataValidation!$A$2,$D15+0.005,IF('Forward Curve'!$D$7=DataValidation!$A$3,$E15+0.005,IF('Forward Curve'!$D$7=DataValidation!$A$5,Vols!$G15+0.005,IF('Forward Curve'!$D$7=DataValidation!$A$6,Vols!$H15+0.005,IF('Forward Curve'!$D$7=DataValidation!$A$4,Vols!$F15+0.005,"")))))</f>
        <v>5.6801000000000004E-3</v>
      </c>
      <c r="T15" s="51">
        <f>IF('Forward Curve'!$D$8=DataValidation!$B$2,Vols!$M15,IF('Forward Curve'!$D$8=DataValidation!$B$3,Vols!$L15,IF('Forward Curve'!$D$8=DataValidation!$B$4,Vols!$K15,IF('Forward Curve'!$D$8=DataValidation!$B$5,Vols!$J15,IF('Forward Curve'!$D$8=DataValidation!$B$7,$P15,IF('Forward Curve'!$D$8=DataValidation!$B$8,Vols!$Q15,IF('Forward Curve'!$D$8=DataValidation!$B$9,Vols!$R15,"ERROR")))))))</f>
        <v>9.1992341164850143E-4</v>
      </c>
      <c r="W15" s="37"/>
      <c r="X15" s="37"/>
    </row>
    <row r="16" spans="1:24" x14ac:dyDescent="0.25">
      <c r="A16" s="5">
        <f>'Forward Curve'!$B27</f>
        <v>44467</v>
      </c>
      <c r="B16" s="6">
        <v>0.33990000000000004</v>
      </c>
      <c r="C16" s="7"/>
      <c r="D16" s="6">
        <v>7.0099999999999991E-4</v>
      </c>
      <c r="E16" s="6">
        <v>1.4280999999999999E-3</v>
      </c>
      <c r="F16" s="6">
        <v>2.3197999999999999E-3</v>
      </c>
      <c r="G16" s="43">
        <v>3.08994E-2</v>
      </c>
      <c r="H16" s="43">
        <v>-2.8150000000000001E-4</v>
      </c>
      <c r="I16" s="8"/>
      <c r="J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1.8383293925991758E-4</v>
      </c>
      <c r="K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4.4241646962995867E-4</v>
      </c>
      <c r="L16" s="7">
        <f>IF('Forward Curve'!$D$7=DataValidation!$A$2,Vols!$D16*(1+(SQRT(YEARFRAC($A$2,$A16,2))*(1*$B16))),IF('Forward Curve'!$D$7=DataValidation!$A$3,Vols!$E16*(1+(SQRT(YEARFRAC($A$2,$A16,2))*(1*$B16))),IF('Forward Curve'!$D$7=DataValidation!$A$5,Vols!$D16*(1+(SQRT(YEARFRAC($A$2,$A16,2))*(1*$B16)))+0.03,IF('Forward Curve'!$D$7=DataValidation!$A$6,Vols!$H16*(1+(SQRT(YEARFRAC($A$2,$A16,2))*(1*$B16))),IF('Forward Curve'!$D$7=DataValidation!$A$4,Vols!$F16*(1+(SQRT(YEARFRAC($A$2,$A16,2))*(1*$B16))),"")))))</f>
        <v>9.5958353037004114E-4</v>
      </c>
      <c r="M16" s="7">
        <f>IF('Forward Curve'!$D$7=DataValidation!$A$2,Vols!$D16*(1+(SQRT(YEARFRAC($A$2,$A16,2))*(2*$B16))),IF('Forward Curve'!$D$7=DataValidation!$A$3,Vols!$E16*(1+(SQRT(YEARFRAC($A$2,$A16,2))*(2*$B16))),IF('Forward Curve'!$D$7=DataValidation!$A$5,Vols!$D16*(1+(SQRT(YEARFRAC($A$2,$A16,2))*(2*$B16)))+0.03,IF('Forward Curve'!$D$7=DataValidation!$A$6,Vols!$H16*(1+(SQRT(YEARFRAC($A$2,$A16,2))*(2*$B16))),IF('Forward Curve'!$D$7=DataValidation!$A$4,Vols!$F16*(1+(SQRT(YEARFRAC($A$2,$A16,2))*(2*$B16))),"")))))</f>
        <v>1.2181670607400823E-3</v>
      </c>
      <c r="N16" s="8"/>
      <c r="O16" s="46">
        <f t="shared" si="0"/>
        <v>1.25E-3</v>
      </c>
      <c r="P16" s="7">
        <f>IF('Forward Curve'!$D$7=DataValidation!$A$2,Vols!$O16,IF('Forward Curve'!$D$7=DataValidation!$A$3,Vols!$O16+(Vols!$E16-Vols!$D16),IF('Forward Curve'!$D$7=DataValidation!$A$5,Vols!$O16+(Vols!$G16-Vols!$D16),IF('Forward Curve'!$D$7=DataValidation!$A$6,Vols!$O16+(Vols!$H16-Vols!$D16),IF('Forward Curve'!$D$7=DataValidation!$A$4,Vols!$O16+(Vols!$F16-Vols!$D16))))))</f>
        <v>1.25E-3</v>
      </c>
      <c r="Q16" s="7">
        <f>IF('Forward Curve'!$D$7=DataValidation!$A$2,$D16+0.0025,IF('Forward Curve'!$D$7=DataValidation!$A$3,$E16+0.0025,IF('Forward Curve'!$D$7=DataValidation!$A$5,Vols!$G16+0.0025,IF('Forward Curve'!$D$7=DataValidation!$A$6,Vols!$H16+0.0025,IF('Forward Curve'!$D$7=DataValidation!$A$4,Vols!$F16+0.0025,"")))))</f>
        <v>3.2009999999999999E-3</v>
      </c>
      <c r="R16" s="7">
        <f>IF('Forward Curve'!$D$7=DataValidation!$A$2,$D16+0.005,IF('Forward Curve'!$D$7=DataValidation!$A$3,$E16+0.005,IF('Forward Curve'!$D$7=DataValidation!$A$5,Vols!$G16+0.005,IF('Forward Curve'!$D$7=DataValidation!$A$6,Vols!$H16+0.005,IF('Forward Curve'!$D$7=DataValidation!$A$4,Vols!$F16+0.005,"")))))</f>
        <v>5.7010000000000003E-3</v>
      </c>
      <c r="T16" s="51">
        <f>IF('Forward Curve'!$D$8=DataValidation!$B$2,Vols!$M16,IF('Forward Curve'!$D$8=DataValidation!$B$3,Vols!$L16,IF('Forward Curve'!$D$8=DataValidation!$B$4,Vols!$K16,IF('Forward Curve'!$D$8=DataValidation!$B$5,Vols!$J16,IF('Forward Curve'!$D$8=DataValidation!$B$7,$P16,IF('Forward Curve'!$D$8=DataValidation!$B$8,Vols!$Q16,IF('Forward Curve'!$D$8=DataValidation!$B$9,Vols!$R16,"ERROR")))))))</f>
        <v>9.5958353037004114E-4</v>
      </c>
      <c r="W16" s="37"/>
      <c r="X16" s="37"/>
    </row>
    <row r="17" spans="1:24" x14ac:dyDescent="0.25">
      <c r="A17" s="5">
        <f>'Forward Curve'!$B28</f>
        <v>44497</v>
      </c>
      <c r="B17" s="6">
        <v>0.3528</v>
      </c>
      <c r="C17" s="7"/>
      <c r="D17" s="6">
        <v>6.2339999999999997E-4</v>
      </c>
      <c r="E17" s="6">
        <v>1.4596000000000001E-3</v>
      </c>
      <c r="F17" s="6">
        <v>2.3765000000000001E-3</v>
      </c>
      <c r="G17" s="43">
        <v>3.0196000000000001E-2</v>
      </c>
      <c r="H17" s="43">
        <v>-3.614E-4</v>
      </c>
      <c r="I17" s="8"/>
      <c r="J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1.2942832556711695E-4</v>
      </c>
      <c r="K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3.7641416278355849E-4</v>
      </c>
      <c r="L17" s="7">
        <f>IF('Forward Curve'!$D$7=DataValidation!$A$2,Vols!$D17*(1+(SQRT(YEARFRAC($A$2,$A17,2))*(1*$B17))),IF('Forward Curve'!$D$7=DataValidation!$A$3,Vols!$E17*(1+(SQRT(YEARFRAC($A$2,$A17,2))*(1*$B17))),IF('Forward Curve'!$D$7=DataValidation!$A$5,Vols!$D17*(1+(SQRT(YEARFRAC($A$2,$A17,2))*(1*$B17)))+0.03,IF('Forward Curve'!$D$7=DataValidation!$A$6,Vols!$H17*(1+(SQRT(YEARFRAC($A$2,$A17,2))*(1*$B17))),IF('Forward Curve'!$D$7=DataValidation!$A$4,Vols!$F17*(1+(SQRT(YEARFRAC($A$2,$A17,2))*(1*$B17))),"")))))</f>
        <v>8.7038583721644146E-4</v>
      </c>
      <c r="M17" s="7">
        <f>IF('Forward Curve'!$D$7=DataValidation!$A$2,Vols!$D17*(1+(SQRT(YEARFRAC($A$2,$A17,2))*(2*$B17))),IF('Forward Curve'!$D$7=DataValidation!$A$3,Vols!$E17*(1+(SQRT(YEARFRAC($A$2,$A17,2))*(2*$B17))),IF('Forward Curve'!$D$7=DataValidation!$A$5,Vols!$D17*(1+(SQRT(YEARFRAC($A$2,$A17,2))*(2*$B17)))+0.03,IF('Forward Curve'!$D$7=DataValidation!$A$6,Vols!$H17*(1+(SQRT(YEARFRAC($A$2,$A17,2))*(2*$B17))),IF('Forward Curve'!$D$7=DataValidation!$A$4,Vols!$F17*(1+(SQRT(YEARFRAC($A$2,$A17,2))*(2*$B17))),"")))))</f>
        <v>1.1173716744328831E-3</v>
      </c>
      <c r="N17" s="8"/>
      <c r="O17" s="46">
        <f t="shared" si="0"/>
        <v>1.25E-3</v>
      </c>
      <c r="P17" s="7">
        <f>IF('Forward Curve'!$D$7=DataValidation!$A$2,Vols!$O17,IF('Forward Curve'!$D$7=DataValidation!$A$3,Vols!$O17+(Vols!$E17-Vols!$D17),IF('Forward Curve'!$D$7=DataValidation!$A$5,Vols!$O17+(Vols!$G17-Vols!$D17),IF('Forward Curve'!$D$7=DataValidation!$A$6,Vols!$O17+(Vols!$H17-Vols!$D17),IF('Forward Curve'!$D$7=DataValidation!$A$4,Vols!$O17+(Vols!$F17-Vols!$D17))))))</f>
        <v>1.25E-3</v>
      </c>
      <c r="Q17" s="7">
        <f>IF('Forward Curve'!$D$7=DataValidation!$A$2,$D17+0.0025,IF('Forward Curve'!$D$7=DataValidation!$A$3,$E17+0.0025,IF('Forward Curve'!$D$7=DataValidation!$A$5,Vols!$G17+0.0025,IF('Forward Curve'!$D$7=DataValidation!$A$6,Vols!$H17+0.0025,IF('Forward Curve'!$D$7=DataValidation!$A$4,Vols!$F17+0.0025,"")))))</f>
        <v>3.1234000000000001E-3</v>
      </c>
      <c r="R17" s="7">
        <f>IF('Forward Curve'!$D$7=DataValidation!$A$2,$D17+0.005,IF('Forward Curve'!$D$7=DataValidation!$A$3,$E17+0.005,IF('Forward Curve'!$D$7=DataValidation!$A$5,Vols!$G17+0.005,IF('Forward Curve'!$D$7=DataValidation!$A$6,Vols!$H17+0.005,IF('Forward Curve'!$D$7=DataValidation!$A$4,Vols!$F17+0.005,"")))))</f>
        <v>5.6233999999999998E-3</v>
      </c>
      <c r="T17" s="51">
        <f>IF('Forward Curve'!$D$8=DataValidation!$B$2,Vols!$M17,IF('Forward Curve'!$D$8=DataValidation!$B$3,Vols!$L17,IF('Forward Curve'!$D$8=DataValidation!$B$4,Vols!$K17,IF('Forward Curve'!$D$8=DataValidation!$B$5,Vols!$J17,IF('Forward Curve'!$D$8=DataValidation!$B$7,$P17,IF('Forward Curve'!$D$8=DataValidation!$B$8,Vols!$Q17,IF('Forward Curve'!$D$8=DataValidation!$B$9,Vols!$R17,"ERROR")))))))</f>
        <v>8.7038583721644146E-4</v>
      </c>
      <c r="W17" s="37"/>
      <c r="X17" s="37"/>
    </row>
    <row r="18" spans="1:24" x14ac:dyDescent="0.25">
      <c r="A18" s="5">
        <f>'Forward Curve'!$B29</f>
        <v>44528</v>
      </c>
      <c r="B18" s="6">
        <v>0.33950000000000002</v>
      </c>
      <c r="C18" s="7"/>
      <c r="D18" s="6">
        <v>6.9879999999999996E-4</v>
      </c>
      <c r="E18" s="6">
        <v>1.5043000000000001E-3</v>
      </c>
      <c r="F18" s="6">
        <v>2.4472999999999999E-3</v>
      </c>
      <c r="G18" s="43">
        <v>3.0679100000000001E-2</v>
      </c>
      <c r="H18" s="43">
        <v>-4.4410000000000001E-4</v>
      </c>
      <c r="I18" s="8"/>
      <c r="J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1.4806549188521974E-4</v>
      </c>
      <c r="K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4.2343274594260983E-4</v>
      </c>
      <c r="L18" s="7">
        <f>IF('Forward Curve'!$D$7=DataValidation!$A$2,Vols!$D18*(1+(SQRT(YEARFRAC($A$2,$A18,2))*(1*$B18))),IF('Forward Curve'!$D$7=DataValidation!$A$3,Vols!$E18*(1+(SQRT(YEARFRAC($A$2,$A18,2))*(1*$B18))),IF('Forward Curve'!$D$7=DataValidation!$A$5,Vols!$D18*(1+(SQRT(YEARFRAC($A$2,$A18,2))*(1*$B18)))+0.03,IF('Forward Curve'!$D$7=DataValidation!$A$6,Vols!$H18*(1+(SQRT(YEARFRAC($A$2,$A18,2))*(1*$B18))),IF('Forward Curve'!$D$7=DataValidation!$A$4,Vols!$F18*(1+(SQRT(YEARFRAC($A$2,$A18,2))*(1*$B18))),"")))))</f>
        <v>9.741672540573901E-4</v>
      </c>
      <c r="M18" s="7">
        <f>IF('Forward Curve'!$D$7=DataValidation!$A$2,Vols!$D18*(1+(SQRT(YEARFRAC($A$2,$A18,2))*(2*$B18))),IF('Forward Curve'!$D$7=DataValidation!$A$3,Vols!$E18*(1+(SQRT(YEARFRAC($A$2,$A18,2))*(2*$B18))),IF('Forward Curve'!$D$7=DataValidation!$A$5,Vols!$D18*(1+(SQRT(YEARFRAC($A$2,$A18,2))*(2*$B18)))+0.03,IF('Forward Curve'!$D$7=DataValidation!$A$6,Vols!$H18*(1+(SQRT(YEARFRAC($A$2,$A18,2))*(2*$B18))),IF('Forward Curve'!$D$7=DataValidation!$A$4,Vols!$F18*(1+(SQRT(YEARFRAC($A$2,$A18,2))*(2*$B18))),"")))))</f>
        <v>1.2495345081147801E-3</v>
      </c>
      <c r="O18" s="46">
        <f t="shared" si="0"/>
        <v>1.25E-3</v>
      </c>
      <c r="P18" s="7">
        <f>IF('Forward Curve'!$D$7=DataValidation!$A$2,Vols!$O18,IF('Forward Curve'!$D$7=DataValidation!$A$3,Vols!$O18+(Vols!$E18-Vols!$D18),IF('Forward Curve'!$D$7=DataValidation!$A$5,Vols!$O18+(Vols!$G18-Vols!$D18),IF('Forward Curve'!$D$7=DataValidation!$A$6,Vols!$O18+(Vols!$H18-Vols!$D18),IF('Forward Curve'!$D$7=DataValidation!$A$4,Vols!$O18+(Vols!$F18-Vols!$D18))))))</f>
        <v>1.25E-3</v>
      </c>
      <c r="Q18" s="7">
        <f>IF('Forward Curve'!$D$7=DataValidation!$A$2,$D18+0.0025,IF('Forward Curve'!$D$7=DataValidation!$A$3,$E18+0.0025,IF('Forward Curve'!$D$7=DataValidation!$A$5,Vols!$G18+0.0025,IF('Forward Curve'!$D$7=DataValidation!$A$6,Vols!$H18+0.0025,IF('Forward Curve'!$D$7=DataValidation!$A$4,Vols!$F18+0.0025,"")))))</f>
        <v>3.1987999999999999E-3</v>
      </c>
      <c r="R18" s="7">
        <f>IF('Forward Curve'!$D$7=DataValidation!$A$2,$D18+0.005,IF('Forward Curve'!$D$7=DataValidation!$A$3,$E18+0.005,IF('Forward Curve'!$D$7=DataValidation!$A$5,Vols!$G18+0.005,IF('Forward Curve'!$D$7=DataValidation!$A$6,Vols!$H18+0.005,IF('Forward Curve'!$D$7=DataValidation!$A$4,Vols!$F18+0.005,"")))))</f>
        <v>5.6988000000000004E-3</v>
      </c>
      <c r="T18" s="51">
        <f>IF('Forward Curve'!$D$8=DataValidation!$B$2,Vols!$M18,IF('Forward Curve'!$D$8=DataValidation!$B$3,Vols!$L18,IF('Forward Curve'!$D$8=DataValidation!$B$4,Vols!$K18,IF('Forward Curve'!$D$8=DataValidation!$B$5,Vols!$J18,IF('Forward Curve'!$D$8=DataValidation!$B$7,$P18,IF('Forward Curve'!$D$8=DataValidation!$B$8,Vols!$Q18,IF('Forward Curve'!$D$8=DataValidation!$B$9,Vols!$R18,"ERROR")))))))</f>
        <v>9.741672540573901E-4</v>
      </c>
      <c r="W18" s="37"/>
      <c r="X18" s="37"/>
    </row>
    <row r="19" spans="1:24" x14ac:dyDescent="0.25">
      <c r="A19" s="5">
        <f>'Forward Curve'!$B30</f>
        <v>44558</v>
      </c>
      <c r="B19" s="6">
        <v>0.33279999999999998</v>
      </c>
      <c r="C19" s="7"/>
      <c r="D19" s="6">
        <v>7.9479999999999991E-4</v>
      </c>
      <c r="E19" s="6">
        <v>1.5315000000000001E-3</v>
      </c>
      <c r="F19" s="6">
        <v>2.4935999999999999E-3</v>
      </c>
      <c r="G19" s="43">
        <v>3.0349300000000003E-2</v>
      </c>
      <c r="H19" s="43">
        <v>-2.9240000000000001E-4</v>
      </c>
      <c r="I19" s="8"/>
      <c r="J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1.620625559233953E-4</v>
      </c>
      <c r="K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4.7843127796169763E-4</v>
      </c>
      <c r="L19" s="7">
        <f>IF('Forward Curve'!$D$7=DataValidation!$A$2,Vols!$D19*(1+(SQRT(YEARFRAC($A$2,$A19,2))*(1*$B19))),IF('Forward Curve'!$D$7=DataValidation!$A$3,Vols!$E19*(1+(SQRT(YEARFRAC($A$2,$A19,2))*(1*$B19))),IF('Forward Curve'!$D$7=DataValidation!$A$5,Vols!$D19*(1+(SQRT(YEARFRAC($A$2,$A19,2))*(1*$B19)))+0.03,IF('Forward Curve'!$D$7=DataValidation!$A$6,Vols!$H19*(1+(SQRT(YEARFRAC($A$2,$A19,2))*(1*$B19))),IF('Forward Curve'!$D$7=DataValidation!$A$4,Vols!$F19*(1+(SQRT(YEARFRAC($A$2,$A19,2))*(1*$B19))),"")))))</f>
        <v>1.1111687220383022E-3</v>
      </c>
      <c r="M19" s="7">
        <f>IF('Forward Curve'!$D$7=DataValidation!$A$2,Vols!$D19*(1+(SQRT(YEARFRAC($A$2,$A19,2))*(2*$B19))),IF('Forward Curve'!$D$7=DataValidation!$A$3,Vols!$E19*(1+(SQRT(YEARFRAC($A$2,$A19,2))*(2*$B19))),IF('Forward Curve'!$D$7=DataValidation!$A$5,Vols!$D19*(1+(SQRT(YEARFRAC($A$2,$A19,2))*(2*$B19)))+0.03,IF('Forward Curve'!$D$7=DataValidation!$A$6,Vols!$H19*(1+(SQRT(YEARFRAC($A$2,$A19,2))*(2*$B19))),IF('Forward Curve'!$D$7=DataValidation!$A$4,Vols!$F19*(1+(SQRT(YEARFRAC($A$2,$A19,2))*(2*$B19))),"")))))</f>
        <v>1.4275374440766045E-3</v>
      </c>
      <c r="O19" s="46">
        <f t="shared" si="0"/>
        <v>1.25E-3</v>
      </c>
      <c r="P19" s="7">
        <f>IF('Forward Curve'!$D$7=DataValidation!$A$2,Vols!$O19,IF('Forward Curve'!$D$7=DataValidation!$A$3,Vols!$O19+(Vols!$E19-Vols!$D19),IF('Forward Curve'!$D$7=DataValidation!$A$5,Vols!$O19+(Vols!$G19-Vols!$D19),IF('Forward Curve'!$D$7=DataValidation!$A$6,Vols!$O19+(Vols!$H19-Vols!$D19),IF('Forward Curve'!$D$7=DataValidation!$A$4,Vols!$O19+(Vols!$F19-Vols!$D19))))))</f>
        <v>1.25E-3</v>
      </c>
      <c r="Q19" s="7">
        <f>IF('Forward Curve'!$D$7=DataValidation!$A$2,$D19+0.0025,IF('Forward Curve'!$D$7=DataValidation!$A$3,$E19+0.0025,IF('Forward Curve'!$D$7=DataValidation!$A$5,Vols!$G19+0.0025,IF('Forward Curve'!$D$7=DataValidation!$A$6,Vols!$H19+0.0025,IF('Forward Curve'!$D$7=DataValidation!$A$4,Vols!$F19+0.0025,"")))))</f>
        <v>3.2948000000000001E-3</v>
      </c>
      <c r="R19" s="7">
        <f>IF('Forward Curve'!$D$7=DataValidation!$A$2,$D19+0.005,IF('Forward Curve'!$D$7=DataValidation!$A$3,$E19+0.005,IF('Forward Curve'!$D$7=DataValidation!$A$5,Vols!$G19+0.005,IF('Forward Curve'!$D$7=DataValidation!$A$6,Vols!$H19+0.005,IF('Forward Curve'!$D$7=DataValidation!$A$4,Vols!$F19+0.005,"")))))</f>
        <v>5.7948000000000001E-3</v>
      </c>
      <c r="T19" s="51">
        <f>IF('Forward Curve'!$D$8=DataValidation!$B$2,Vols!$M19,IF('Forward Curve'!$D$8=DataValidation!$B$3,Vols!$L19,IF('Forward Curve'!$D$8=DataValidation!$B$4,Vols!$K19,IF('Forward Curve'!$D$8=DataValidation!$B$5,Vols!$J19,IF('Forward Curve'!$D$8=DataValidation!$B$7,$P19,IF('Forward Curve'!$D$8=DataValidation!$B$8,Vols!$Q19,IF('Forward Curve'!$D$8=DataValidation!$B$9,Vols!$R19,"ERROR")))))))</f>
        <v>1.1111687220383022E-3</v>
      </c>
      <c r="W19" s="37"/>
      <c r="X19" s="37"/>
    </row>
    <row r="20" spans="1:24" x14ac:dyDescent="0.25">
      <c r="A20" s="5">
        <f>'Forward Curve'!$B31</f>
        <v>44589</v>
      </c>
      <c r="B20" s="6">
        <v>0.35369999999999996</v>
      </c>
      <c r="C20" s="7"/>
      <c r="D20" s="6">
        <v>6.7619999999999996E-4</v>
      </c>
      <c r="E20" s="6">
        <v>1.5378E-3</v>
      </c>
      <c r="F20" s="6">
        <v>2.5147000000000004E-3</v>
      </c>
      <c r="G20" s="43">
        <v>3.0970300000000003E-2</v>
      </c>
      <c r="H20" s="43">
        <v>-3.4569999999999995E-4</v>
      </c>
      <c r="I20" s="8"/>
      <c r="J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8.710505935595933E-5</v>
      </c>
      <c r="K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3.8165252967797966E-4</v>
      </c>
      <c r="L20" s="7">
        <f>IF('Forward Curve'!$D$7=DataValidation!$A$2,Vols!$D20*(1+(SQRT(YEARFRAC($A$2,$A20,2))*(1*$B20))),IF('Forward Curve'!$D$7=DataValidation!$A$3,Vols!$E20*(1+(SQRT(YEARFRAC($A$2,$A20,2))*(1*$B20))),IF('Forward Curve'!$D$7=DataValidation!$A$5,Vols!$D20*(1+(SQRT(YEARFRAC($A$2,$A20,2))*(1*$B20)))+0.03,IF('Forward Curve'!$D$7=DataValidation!$A$6,Vols!$H20*(1+(SQRT(YEARFRAC($A$2,$A20,2))*(1*$B20))),IF('Forward Curve'!$D$7=DataValidation!$A$4,Vols!$F20*(1+(SQRT(YEARFRAC($A$2,$A20,2))*(1*$B20))),"")))))</f>
        <v>9.7074747032202015E-4</v>
      </c>
      <c r="M20" s="7">
        <f>IF('Forward Curve'!$D$7=DataValidation!$A$2,Vols!$D20*(1+(SQRT(YEARFRAC($A$2,$A20,2))*(2*$B20))),IF('Forward Curve'!$D$7=DataValidation!$A$3,Vols!$E20*(1+(SQRT(YEARFRAC($A$2,$A20,2))*(2*$B20))),IF('Forward Curve'!$D$7=DataValidation!$A$5,Vols!$D20*(1+(SQRT(YEARFRAC($A$2,$A20,2))*(2*$B20)))+0.03,IF('Forward Curve'!$D$7=DataValidation!$A$6,Vols!$H20*(1+(SQRT(YEARFRAC($A$2,$A20,2))*(2*$B20))),IF('Forward Curve'!$D$7=DataValidation!$A$4,Vols!$F20*(1+(SQRT(YEARFRAC($A$2,$A20,2))*(2*$B20))),"")))))</f>
        <v>1.2652949406440407E-3</v>
      </c>
      <c r="O20" s="47">
        <v>1.25E-3</v>
      </c>
      <c r="P20" s="7">
        <f>IF('Forward Curve'!$D$7=DataValidation!$A$2,Vols!$O20,IF('Forward Curve'!$D$7=DataValidation!$A$3,Vols!$O20+(Vols!$E20-Vols!$D20),IF('Forward Curve'!$D$7=DataValidation!$A$5,Vols!$O20+(Vols!$G20-Vols!$D20),IF('Forward Curve'!$D$7=DataValidation!$A$6,Vols!$O20+(Vols!$H20-Vols!$D20),IF('Forward Curve'!$D$7=DataValidation!$A$4,Vols!$O20+(Vols!$F20-Vols!$D20))))))</f>
        <v>1.25E-3</v>
      </c>
      <c r="Q20" s="7">
        <f>IF('Forward Curve'!$D$7=DataValidation!$A$2,$D20+0.0025,IF('Forward Curve'!$D$7=DataValidation!$A$3,$E20+0.0025,IF('Forward Curve'!$D$7=DataValidation!$A$5,Vols!$G20+0.0025,IF('Forward Curve'!$D$7=DataValidation!$A$6,Vols!$H20+0.0025,IF('Forward Curve'!$D$7=DataValidation!$A$4,Vols!$F20+0.0025,"")))))</f>
        <v>3.1762000000000001E-3</v>
      </c>
      <c r="R20" s="7">
        <f>IF('Forward Curve'!$D$7=DataValidation!$A$2,$D20+0.005,IF('Forward Curve'!$D$7=DataValidation!$A$3,$E20+0.005,IF('Forward Curve'!$D$7=DataValidation!$A$5,Vols!$G20+0.005,IF('Forward Curve'!$D$7=DataValidation!$A$6,Vols!$H20+0.005,IF('Forward Curve'!$D$7=DataValidation!$A$4,Vols!$F20+0.005,"")))))</f>
        <v>5.6762000000000002E-3</v>
      </c>
      <c r="T20" s="51">
        <f>IF('Forward Curve'!$D$8=DataValidation!$B$2,Vols!$M20,IF('Forward Curve'!$D$8=DataValidation!$B$3,Vols!$L20,IF('Forward Curve'!$D$8=DataValidation!$B$4,Vols!$K20,IF('Forward Curve'!$D$8=DataValidation!$B$5,Vols!$J20,IF('Forward Curve'!$D$8=DataValidation!$B$7,$P20,IF('Forward Curve'!$D$8=DataValidation!$B$8,Vols!$Q20,IF('Forward Curve'!$D$8=DataValidation!$B$9,Vols!$R20,"ERROR")))))))</f>
        <v>9.7074747032202015E-4</v>
      </c>
      <c r="W20" s="37"/>
      <c r="X20" s="37"/>
    </row>
    <row r="21" spans="1:24" x14ac:dyDescent="0.25">
      <c r="A21" s="5">
        <f>'Forward Curve'!$B32</f>
        <v>44620</v>
      </c>
      <c r="B21" s="6">
        <v>0.35020000000000001</v>
      </c>
      <c r="C21" s="7"/>
      <c r="D21" s="6">
        <v>6.8750000000000007E-4</v>
      </c>
      <c r="E21" s="6">
        <v>1.5479999999999999E-3</v>
      </c>
      <c r="F21" s="6">
        <v>2.5957000000000003E-3</v>
      </c>
      <c r="G21" s="43">
        <v>3.08867E-2</v>
      </c>
      <c r="H21" s="43">
        <v>-3.9539999999999996E-4</v>
      </c>
      <c r="I21" s="8"/>
      <c r="J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7.7885208408837745E-5</v>
      </c>
      <c r="K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3.8269260420441893E-4</v>
      </c>
      <c r="L21" s="7">
        <f>IF('Forward Curve'!$D$7=DataValidation!$A$2,Vols!$D21*(1+(SQRT(YEARFRAC($A$2,$A21,2))*(1*$B21))),IF('Forward Curve'!$D$7=DataValidation!$A$3,Vols!$E21*(1+(SQRT(YEARFRAC($A$2,$A21,2))*(1*$B21))),IF('Forward Curve'!$D$7=DataValidation!$A$5,Vols!$D21*(1+(SQRT(YEARFRAC($A$2,$A21,2))*(1*$B21)))+0.03,IF('Forward Curve'!$D$7=DataValidation!$A$6,Vols!$H21*(1+(SQRT(YEARFRAC($A$2,$A21,2))*(1*$B21))),IF('Forward Curve'!$D$7=DataValidation!$A$4,Vols!$F21*(1+(SQRT(YEARFRAC($A$2,$A21,2))*(1*$B21))),"")))))</f>
        <v>9.923073957955812E-4</v>
      </c>
      <c r="M21" s="7">
        <f>IF('Forward Curve'!$D$7=DataValidation!$A$2,Vols!$D21*(1+(SQRT(YEARFRAC($A$2,$A21,2))*(2*$B21))),IF('Forward Curve'!$D$7=DataValidation!$A$3,Vols!$E21*(1+(SQRT(YEARFRAC($A$2,$A21,2))*(2*$B21))),IF('Forward Curve'!$D$7=DataValidation!$A$5,Vols!$D21*(1+(SQRT(YEARFRAC($A$2,$A21,2))*(2*$B21)))+0.03,IF('Forward Curve'!$D$7=DataValidation!$A$6,Vols!$H21*(1+(SQRT(YEARFRAC($A$2,$A21,2))*(2*$B21))),IF('Forward Curve'!$D$7=DataValidation!$A$4,Vols!$F21*(1+(SQRT(YEARFRAC($A$2,$A21,2))*(2*$B21))),"")))))</f>
        <v>1.2971147915911624E-3</v>
      </c>
      <c r="O21" s="46">
        <f>O20+(($O$32-$O$20)/12)</f>
        <v>1.25E-3</v>
      </c>
      <c r="P21" s="7">
        <f>IF('Forward Curve'!$D$7=DataValidation!$A$2,Vols!$O21,IF('Forward Curve'!$D$7=DataValidation!$A$3,Vols!$O21+(Vols!$E21-Vols!$D21),IF('Forward Curve'!$D$7=DataValidation!$A$5,Vols!$O21+(Vols!$G21-Vols!$D21),IF('Forward Curve'!$D$7=DataValidation!$A$6,Vols!$O21+(Vols!$H21-Vols!$D21),IF('Forward Curve'!$D$7=DataValidation!$A$4,Vols!$O21+(Vols!$F21-Vols!$D21))))))</f>
        <v>1.25E-3</v>
      </c>
      <c r="Q21" s="7">
        <f>IF('Forward Curve'!$D$7=DataValidation!$A$2,$D21+0.0025,IF('Forward Curve'!$D$7=DataValidation!$A$3,$E21+0.0025,IF('Forward Curve'!$D$7=DataValidation!$A$5,Vols!$G21+0.0025,IF('Forward Curve'!$D$7=DataValidation!$A$6,Vols!$H21+0.0025,IF('Forward Curve'!$D$7=DataValidation!$A$4,Vols!$F21+0.0025,"")))))</f>
        <v>3.1875000000000002E-3</v>
      </c>
      <c r="R21" s="7">
        <f>IF('Forward Curve'!$D$7=DataValidation!$A$2,$D21+0.005,IF('Forward Curve'!$D$7=DataValidation!$A$3,$E21+0.005,IF('Forward Curve'!$D$7=DataValidation!$A$5,Vols!$G21+0.005,IF('Forward Curve'!$D$7=DataValidation!$A$6,Vols!$H21+0.005,IF('Forward Curve'!$D$7=DataValidation!$A$4,Vols!$F21+0.005,"")))))</f>
        <v>5.6874999999999998E-3</v>
      </c>
      <c r="T21" s="51">
        <f>IF('Forward Curve'!$D$8=DataValidation!$B$2,Vols!$M21,IF('Forward Curve'!$D$8=DataValidation!$B$3,Vols!$L21,IF('Forward Curve'!$D$8=DataValidation!$B$4,Vols!$K21,IF('Forward Curve'!$D$8=DataValidation!$B$5,Vols!$J21,IF('Forward Curve'!$D$8=DataValidation!$B$7,$P21,IF('Forward Curve'!$D$8=DataValidation!$B$8,Vols!$Q21,IF('Forward Curve'!$D$8=DataValidation!$B$9,Vols!$R21,"ERROR")))))))</f>
        <v>9.923073957955812E-4</v>
      </c>
      <c r="W21" s="37"/>
      <c r="X21" s="37"/>
    </row>
    <row r="22" spans="1:24" x14ac:dyDescent="0.25">
      <c r="A22" s="5">
        <f>'Forward Curve'!$B33</f>
        <v>44648</v>
      </c>
      <c r="B22" s="6">
        <v>0.34470000000000001</v>
      </c>
      <c r="C22" s="7"/>
      <c r="D22" s="6">
        <v>7.2499999999999995E-4</v>
      </c>
      <c r="E22" s="6">
        <v>1.5412999999999998E-3</v>
      </c>
      <c r="F22" s="6">
        <v>2.6854000000000001E-3</v>
      </c>
      <c r="G22" s="43">
        <v>3.1052399999999997E-2</v>
      </c>
      <c r="H22" s="43">
        <v>-4.505E-4</v>
      </c>
      <c r="I22" s="8"/>
      <c r="J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7.7058610962283864E-5</v>
      </c>
      <c r="K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4.0102930548114191E-4</v>
      </c>
      <c r="L22" s="7">
        <f>IF('Forward Curve'!$D$7=DataValidation!$A$2,Vols!$D22*(1+(SQRT(YEARFRAC($A$2,$A22,2))*(1*$B22))),IF('Forward Curve'!$D$7=DataValidation!$A$3,Vols!$E22*(1+(SQRT(YEARFRAC($A$2,$A22,2))*(1*$B22))),IF('Forward Curve'!$D$7=DataValidation!$A$5,Vols!$D22*(1+(SQRT(YEARFRAC($A$2,$A22,2))*(1*$B22)))+0.03,IF('Forward Curve'!$D$7=DataValidation!$A$6,Vols!$H22*(1+(SQRT(YEARFRAC($A$2,$A22,2))*(1*$B22))),IF('Forward Curve'!$D$7=DataValidation!$A$4,Vols!$F22*(1+(SQRT(YEARFRAC($A$2,$A22,2))*(1*$B22))),"")))))</f>
        <v>1.048970694518858E-3</v>
      </c>
      <c r="M22" s="7">
        <f>IF('Forward Curve'!$D$7=DataValidation!$A$2,Vols!$D22*(1+(SQRT(YEARFRAC($A$2,$A22,2))*(2*$B22))),IF('Forward Curve'!$D$7=DataValidation!$A$3,Vols!$E22*(1+(SQRT(YEARFRAC($A$2,$A22,2))*(2*$B22))),IF('Forward Curve'!$D$7=DataValidation!$A$5,Vols!$D22*(1+(SQRT(YEARFRAC($A$2,$A22,2))*(2*$B22)))+0.03,IF('Forward Curve'!$D$7=DataValidation!$A$6,Vols!$H22*(1+(SQRT(YEARFRAC($A$2,$A22,2))*(2*$B22))),IF('Forward Curve'!$D$7=DataValidation!$A$4,Vols!$F22*(1+(SQRT(YEARFRAC($A$2,$A22,2))*(2*$B22))),"")))))</f>
        <v>1.372941389037716E-3</v>
      </c>
      <c r="O22" s="46">
        <f t="shared" ref="O22:O31" si="1">O21+(($O$32-$O$20)/12)</f>
        <v>1.25E-3</v>
      </c>
      <c r="P22" s="7">
        <f>IF('Forward Curve'!$D$7=DataValidation!$A$2,Vols!$O22,IF('Forward Curve'!$D$7=DataValidation!$A$3,Vols!$O22+(Vols!$E22-Vols!$D22),IF('Forward Curve'!$D$7=DataValidation!$A$5,Vols!$O22+(Vols!$G22-Vols!$D22),IF('Forward Curve'!$D$7=DataValidation!$A$6,Vols!$O22+(Vols!$H22-Vols!$D22),IF('Forward Curve'!$D$7=DataValidation!$A$4,Vols!$O22+(Vols!$F22-Vols!$D22))))))</f>
        <v>1.25E-3</v>
      </c>
      <c r="Q22" s="7">
        <f>IF('Forward Curve'!$D$7=DataValidation!$A$2,$D22+0.0025,IF('Forward Curve'!$D$7=DataValidation!$A$3,$E22+0.0025,IF('Forward Curve'!$D$7=DataValidation!$A$5,Vols!$G22+0.0025,IF('Forward Curve'!$D$7=DataValidation!$A$6,Vols!$H22+0.0025,IF('Forward Curve'!$D$7=DataValidation!$A$4,Vols!$F22+0.0025,"")))))</f>
        <v>3.225E-3</v>
      </c>
      <c r="R22" s="7">
        <f>IF('Forward Curve'!$D$7=DataValidation!$A$2,$D22+0.005,IF('Forward Curve'!$D$7=DataValidation!$A$3,$E22+0.005,IF('Forward Curve'!$D$7=DataValidation!$A$5,Vols!$G22+0.005,IF('Forward Curve'!$D$7=DataValidation!$A$6,Vols!$H22+0.005,IF('Forward Curve'!$D$7=DataValidation!$A$4,Vols!$F22+0.005,"")))))</f>
        <v>5.7250000000000001E-3</v>
      </c>
      <c r="T22" s="51">
        <f>IF('Forward Curve'!$D$8=DataValidation!$B$2,Vols!$M22,IF('Forward Curve'!$D$8=DataValidation!$B$3,Vols!$L22,IF('Forward Curve'!$D$8=DataValidation!$B$4,Vols!$K22,IF('Forward Curve'!$D$8=DataValidation!$B$5,Vols!$J22,IF('Forward Curve'!$D$8=DataValidation!$B$7,$P22,IF('Forward Curve'!$D$8=DataValidation!$B$8,Vols!$Q22,IF('Forward Curve'!$D$8=DataValidation!$B$9,Vols!$R22,"ERROR")))))))</f>
        <v>1.048970694518858E-3</v>
      </c>
      <c r="W22" s="37"/>
      <c r="X22" s="37"/>
    </row>
    <row r="23" spans="1:24" x14ac:dyDescent="0.25">
      <c r="A23" s="5">
        <f>'Forward Curve'!$B34</f>
        <v>44679</v>
      </c>
      <c r="B23" s="6">
        <v>0.34749999999999998</v>
      </c>
      <c r="C23" s="7"/>
      <c r="D23" s="6">
        <v>6.9610000000000006E-4</v>
      </c>
      <c r="E23" s="6">
        <v>1.5137999999999998E-3</v>
      </c>
      <c r="F23" s="6">
        <v>2.7767999999999998E-3</v>
      </c>
      <c r="G23" s="43">
        <v>3.0164200000000002E-2</v>
      </c>
      <c r="H23" s="43">
        <v>-5.0379999999999999E-4</v>
      </c>
      <c r="I23" s="8"/>
      <c r="J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5.306628246923043E-5</v>
      </c>
      <c r="K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3.7458314123461526E-4</v>
      </c>
      <c r="L23" s="7">
        <f>IF('Forward Curve'!$D$7=DataValidation!$A$2,Vols!$D23*(1+(SQRT(YEARFRAC($A$2,$A23,2))*(1*$B23))),IF('Forward Curve'!$D$7=DataValidation!$A$3,Vols!$E23*(1+(SQRT(YEARFRAC($A$2,$A23,2))*(1*$B23))),IF('Forward Curve'!$D$7=DataValidation!$A$5,Vols!$D23*(1+(SQRT(YEARFRAC($A$2,$A23,2))*(1*$B23)))+0.03,IF('Forward Curve'!$D$7=DataValidation!$A$6,Vols!$H23*(1+(SQRT(YEARFRAC($A$2,$A23,2))*(1*$B23))),IF('Forward Curve'!$D$7=DataValidation!$A$4,Vols!$F23*(1+(SQRT(YEARFRAC($A$2,$A23,2))*(1*$B23))),"")))))</f>
        <v>1.0176168587653848E-3</v>
      </c>
      <c r="M23" s="7">
        <f>IF('Forward Curve'!$D$7=DataValidation!$A$2,Vols!$D23*(1+(SQRT(YEARFRAC($A$2,$A23,2))*(2*$B23))),IF('Forward Curve'!$D$7=DataValidation!$A$3,Vols!$E23*(1+(SQRT(YEARFRAC($A$2,$A23,2))*(2*$B23))),IF('Forward Curve'!$D$7=DataValidation!$A$5,Vols!$D23*(1+(SQRT(YEARFRAC($A$2,$A23,2))*(2*$B23)))+0.03,IF('Forward Curve'!$D$7=DataValidation!$A$6,Vols!$H23*(1+(SQRT(YEARFRAC($A$2,$A23,2))*(2*$B23))),IF('Forward Curve'!$D$7=DataValidation!$A$4,Vols!$F23*(1+(SQRT(YEARFRAC($A$2,$A23,2))*(2*$B23))),"")))))</f>
        <v>1.3391337175307696E-3</v>
      </c>
      <c r="O23" s="46">
        <f t="shared" si="1"/>
        <v>1.25E-3</v>
      </c>
      <c r="P23" s="7">
        <f>IF('Forward Curve'!$D$7=DataValidation!$A$2,Vols!$O23,IF('Forward Curve'!$D$7=DataValidation!$A$3,Vols!$O23+(Vols!$E23-Vols!$D23),IF('Forward Curve'!$D$7=DataValidation!$A$5,Vols!$O23+(Vols!$G23-Vols!$D23),IF('Forward Curve'!$D$7=DataValidation!$A$6,Vols!$O23+(Vols!$H23-Vols!$D23),IF('Forward Curve'!$D$7=DataValidation!$A$4,Vols!$O23+(Vols!$F23-Vols!$D23))))))</f>
        <v>1.25E-3</v>
      </c>
      <c r="Q23" s="7">
        <f>IF('Forward Curve'!$D$7=DataValidation!$A$2,$D23+0.0025,IF('Forward Curve'!$D$7=DataValidation!$A$3,$E23+0.0025,IF('Forward Curve'!$D$7=DataValidation!$A$5,Vols!$G23+0.0025,IF('Forward Curve'!$D$7=DataValidation!$A$6,Vols!$H23+0.0025,IF('Forward Curve'!$D$7=DataValidation!$A$4,Vols!$F23+0.0025,"")))))</f>
        <v>3.1961000000000003E-3</v>
      </c>
      <c r="R23" s="7">
        <f>IF('Forward Curve'!$D$7=DataValidation!$A$2,$D23+0.005,IF('Forward Curve'!$D$7=DataValidation!$A$3,$E23+0.005,IF('Forward Curve'!$D$7=DataValidation!$A$5,Vols!$G23+0.005,IF('Forward Curve'!$D$7=DataValidation!$A$6,Vols!$H23+0.005,IF('Forward Curve'!$D$7=DataValidation!$A$4,Vols!$F23+0.005,"")))))</f>
        <v>5.6960999999999999E-3</v>
      </c>
      <c r="T23" s="51">
        <f>IF('Forward Curve'!$D$8=DataValidation!$B$2,Vols!$M23,IF('Forward Curve'!$D$8=DataValidation!$B$3,Vols!$L23,IF('Forward Curve'!$D$8=DataValidation!$B$4,Vols!$K23,IF('Forward Curve'!$D$8=DataValidation!$B$5,Vols!$J23,IF('Forward Curve'!$D$8=DataValidation!$B$7,$P23,IF('Forward Curve'!$D$8=DataValidation!$B$8,Vols!$Q23,IF('Forward Curve'!$D$8=DataValidation!$B$9,Vols!$R23,"ERROR")))))))</f>
        <v>1.0176168587653848E-3</v>
      </c>
      <c r="W23" s="37"/>
      <c r="X23" s="37"/>
    </row>
    <row r="24" spans="1:24" x14ac:dyDescent="0.25">
      <c r="A24" s="5">
        <f>'Forward Curve'!$B35</f>
        <v>44709</v>
      </c>
      <c r="B24" s="6">
        <v>0.3644</v>
      </c>
      <c r="C24" s="7"/>
      <c r="D24" s="6">
        <v>6.6669999999999989E-4</v>
      </c>
      <c r="E24" s="6">
        <v>1.5998000000000002E-3</v>
      </c>
      <c r="F24" s="6">
        <v>2.8763E-3</v>
      </c>
      <c r="G24" s="43">
        <v>3.1079900000000001E-2</v>
      </c>
      <c r="H24" s="43">
        <v>-5.5889999999999998E-4</v>
      </c>
      <c r="I24" s="8"/>
      <c r="J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5.8168437098847369E-6</v>
      </c>
      <c r="K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3.3625842185494234E-4</v>
      </c>
      <c r="L24" s="7">
        <f>IF('Forward Curve'!$D$7=DataValidation!$A$2,Vols!$D24*(1+(SQRT(YEARFRAC($A$2,$A24,2))*(1*$B24))),IF('Forward Curve'!$D$7=DataValidation!$A$3,Vols!$E24*(1+(SQRT(YEARFRAC($A$2,$A24,2))*(1*$B24))),IF('Forward Curve'!$D$7=DataValidation!$A$5,Vols!$D24*(1+(SQRT(YEARFRAC($A$2,$A24,2))*(1*$B24)))+0.03,IF('Forward Curve'!$D$7=DataValidation!$A$6,Vols!$H24*(1+(SQRT(YEARFRAC($A$2,$A24,2))*(1*$B24))),IF('Forward Curve'!$D$7=DataValidation!$A$4,Vols!$F24*(1+(SQRT(YEARFRAC($A$2,$A24,2))*(1*$B24))),"")))))</f>
        <v>9.9714157814505744E-4</v>
      </c>
      <c r="M24" s="7">
        <f>IF('Forward Curve'!$D$7=DataValidation!$A$2,Vols!$D24*(1+(SQRT(YEARFRAC($A$2,$A24,2))*(2*$B24))),IF('Forward Curve'!$D$7=DataValidation!$A$3,Vols!$E24*(1+(SQRT(YEARFRAC($A$2,$A24,2))*(2*$B24))),IF('Forward Curve'!$D$7=DataValidation!$A$5,Vols!$D24*(1+(SQRT(YEARFRAC($A$2,$A24,2))*(2*$B24)))+0.03,IF('Forward Curve'!$D$7=DataValidation!$A$6,Vols!$H24*(1+(SQRT(YEARFRAC($A$2,$A24,2))*(2*$B24))),IF('Forward Curve'!$D$7=DataValidation!$A$4,Vols!$F24*(1+(SQRT(YEARFRAC($A$2,$A24,2))*(2*$B24))),"")))))</f>
        <v>1.327583156290115E-3</v>
      </c>
      <c r="O24" s="46">
        <f t="shared" si="1"/>
        <v>1.25E-3</v>
      </c>
      <c r="P24" s="7">
        <f>IF('Forward Curve'!$D$7=DataValidation!$A$2,Vols!$O24,IF('Forward Curve'!$D$7=DataValidation!$A$3,Vols!$O24+(Vols!$E24-Vols!$D24),IF('Forward Curve'!$D$7=DataValidation!$A$5,Vols!$O24+(Vols!$G24-Vols!$D24),IF('Forward Curve'!$D$7=DataValidation!$A$6,Vols!$O24+(Vols!$H24-Vols!$D24),IF('Forward Curve'!$D$7=DataValidation!$A$4,Vols!$O24+(Vols!$F24-Vols!$D24))))))</f>
        <v>1.25E-3</v>
      </c>
      <c r="Q24" s="7">
        <f>IF('Forward Curve'!$D$7=DataValidation!$A$2,$D24+0.0025,IF('Forward Curve'!$D$7=DataValidation!$A$3,$E24+0.0025,IF('Forward Curve'!$D$7=DataValidation!$A$5,Vols!$G24+0.0025,IF('Forward Curve'!$D$7=DataValidation!$A$6,Vols!$H24+0.0025,IF('Forward Curve'!$D$7=DataValidation!$A$4,Vols!$F24+0.0025,"")))))</f>
        <v>3.1666999999999997E-3</v>
      </c>
      <c r="R24" s="7">
        <f>IF('Forward Curve'!$D$7=DataValidation!$A$2,$D24+0.005,IF('Forward Curve'!$D$7=DataValidation!$A$3,$E24+0.005,IF('Forward Curve'!$D$7=DataValidation!$A$5,Vols!$G24+0.005,IF('Forward Curve'!$D$7=DataValidation!$A$6,Vols!$H24+0.005,IF('Forward Curve'!$D$7=DataValidation!$A$4,Vols!$F24+0.005,"")))))</f>
        <v>5.6667000000000002E-3</v>
      </c>
      <c r="T24" s="51">
        <f>IF('Forward Curve'!$D$8=DataValidation!$B$2,Vols!$M24,IF('Forward Curve'!$D$8=DataValidation!$B$3,Vols!$L24,IF('Forward Curve'!$D$8=DataValidation!$B$4,Vols!$K24,IF('Forward Curve'!$D$8=DataValidation!$B$5,Vols!$J24,IF('Forward Curve'!$D$8=DataValidation!$B$7,$P24,IF('Forward Curve'!$D$8=DataValidation!$B$8,Vols!$Q24,IF('Forward Curve'!$D$8=DataValidation!$B$9,Vols!$R24,"ERROR")))))))</f>
        <v>9.9714157814505744E-4</v>
      </c>
      <c r="W24" s="37"/>
      <c r="X24" s="37"/>
    </row>
    <row r="25" spans="1:24" x14ac:dyDescent="0.25">
      <c r="A25" s="5">
        <f>'Forward Curve'!$B36</f>
        <v>44740</v>
      </c>
      <c r="B25" s="6">
        <v>0.39030000000000004</v>
      </c>
      <c r="C25" s="7"/>
      <c r="D25" s="6">
        <v>6.3880000000000002E-4</v>
      </c>
      <c r="E25" s="6">
        <v>1.7109E-3</v>
      </c>
      <c r="F25" s="6">
        <v>2.9789999999999999E-3</v>
      </c>
      <c r="G25" s="43">
        <v>3.1173700000000002E-2</v>
      </c>
      <c r="H25" s="43">
        <v>-6.1219999999999992E-4</v>
      </c>
      <c r="I25" s="8"/>
      <c r="J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-5.5038817270394369E-5</v>
      </c>
      <c r="K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2.9188059136480283E-4</v>
      </c>
      <c r="L25" s="7">
        <f>IF('Forward Curve'!$D$7=DataValidation!$A$2,Vols!$D25*(1+(SQRT(YEARFRAC($A$2,$A25,2))*(1*$B25))),IF('Forward Curve'!$D$7=DataValidation!$A$3,Vols!$E25*(1+(SQRT(YEARFRAC($A$2,$A25,2))*(1*$B25))),IF('Forward Curve'!$D$7=DataValidation!$A$5,Vols!$D25*(1+(SQRT(YEARFRAC($A$2,$A25,2))*(1*$B25)))+0.03,IF('Forward Curve'!$D$7=DataValidation!$A$6,Vols!$H25*(1+(SQRT(YEARFRAC($A$2,$A25,2))*(1*$B25))),IF('Forward Curve'!$D$7=DataValidation!$A$4,Vols!$F25*(1+(SQRT(YEARFRAC($A$2,$A25,2))*(1*$B25))),"")))))</f>
        <v>9.8571940863519721E-4</v>
      </c>
      <c r="M25" s="7">
        <f>IF('Forward Curve'!$D$7=DataValidation!$A$2,Vols!$D25*(1+(SQRT(YEARFRAC($A$2,$A25,2))*(2*$B25))),IF('Forward Curve'!$D$7=DataValidation!$A$3,Vols!$E25*(1+(SQRT(YEARFRAC($A$2,$A25,2))*(2*$B25))),IF('Forward Curve'!$D$7=DataValidation!$A$5,Vols!$D25*(1+(SQRT(YEARFRAC($A$2,$A25,2))*(2*$B25)))+0.03,IF('Forward Curve'!$D$7=DataValidation!$A$6,Vols!$H25*(1+(SQRT(YEARFRAC($A$2,$A25,2))*(2*$B25))),IF('Forward Curve'!$D$7=DataValidation!$A$4,Vols!$F25*(1+(SQRT(YEARFRAC($A$2,$A25,2))*(2*$B25))),"")))))</f>
        <v>1.3326388172703945E-3</v>
      </c>
      <c r="O25" s="46">
        <f t="shared" si="1"/>
        <v>1.25E-3</v>
      </c>
      <c r="P25" s="7">
        <f>IF('Forward Curve'!$D$7=DataValidation!$A$2,Vols!$O25,IF('Forward Curve'!$D$7=DataValidation!$A$3,Vols!$O25+(Vols!$E25-Vols!$D25),IF('Forward Curve'!$D$7=DataValidation!$A$5,Vols!$O25+(Vols!$G25-Vols!$D25),IF('Forward Curve'!$D$7=DataValidation!$A$6,Vols!$O25+(Vols!$H25-Vols!$D25),IF('Forward Curve'!$D$7=DataValidation!$A$4,Vols!$O25+(Vols!$F25-Vols!$D25))))))</f>
        <v>1.25E-3</v>
      </c>
      <c r="Q25" s="7">
        <f>IF('Forward Curve'!$D$7=DataValidation!$A$2,$D25+0.0025,IF('Forward Curve'!$D$7=DataValidation!$A$3,$E25+0.0025,IF('Forward Curve'!$D$7=DataValidation!$A$5,Vols!$G25+0.0025,IF('Forward Curve'!$D$7=DataValidation!$A$6,Vols!$H25+0.0025,IF('Forward Curve'!$D$7=DataValidation!$A$4,Vols!$F25+0.0025,"")))))</f>
        <v>3.1388000000000002E-3</v>
      </c>
      <c r="R25" s="7">
        <f>IF('Forward Curve'!$D$7=DataValidation!$A$2,$D25+0.005,IF('Forward Curve'!$D$7=DataValidation!$A$3,$E25+0.005,IF('Forward Curve'!$D$7=DataValidation!$A$5,Vols!$G25+0.005,IF('Forward Curve'!$D$7=DataValidation!$A$6,Vols!$H25+0.005,IF('Forward Curve'!$D$7=DataValidation!$A$4,Vols!$F25+0.005,"")))))</f>
        <v>5.6388000000000002E-3</v>
      </c>
      <c r="T25" s="51">
        <f>IF('Forward Curve'!$D$8=DataValidation!$B$2,Vols!$M25,IF('Forward Curve'!$D$8=DataValidation!$B$3,Vols!$L25,IF('Forward Curve'!$D$8=DataValidation!$B$4,Vols!$K25,IF('Forward Curve'!$D$8=DataValidation!$B$5,Vols!$J25,IF('Forward Curve'!$D$8=DataValidation!$B$7,$P25,IF('Forward Curve'!$D$8=DataValidation!$B$8,Vols!$Q25,IF('Forward Curve'!$D$8=DataValidation!$B$9,Vols!$R25,"ERROR")))))))</f>
        <v>9.8571940863519721E-4</v>
      </c>
      <c r="W25" s="37"/>
      <c r="X25" s="37"/>
    </row>
    <row r="26" spans="1:24" x14ac:dyDescent="0.25">
      <c r="A26" s="5">
        <f>'Forward Curve'!$B37</f>
        <v>44770</v>
      </c>
      <c r="B26" s="6">
        <v>0.3765</v>
      </c>
      <c r="C26" s="7"/>
      <c r="D26" s="6">
        <v>7.8669999999999999E-4</v>
      </c>
      <c r="E26" s="6">
        <v>1.8286999999999999E-3</v>
      </c>
      <c r="F26" s="6">
        <v>3.0842000000000005E-3</v>
      </c>
      <c r="G26" s="43">
        <v>3.0963899999999999E-2</v>
      </c>
      <c r="H26" s="43">
        <v>-6.6549999999999997E-4</v>
      </c>
      <c r="I26" s="8"/>
      <c r="J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-5.5121631893137875E-5</v>
      </c>
      <c r="K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3.6578918405343107E-4</v>
      </c>
      <c r="L26" s="7">
        <f>IF('Forward Curve'!$D$7=DataValidation!$A$2,Vols!$D26*(1+(SQRT(YEARFRAC($A$2,$A26,2))*(1*$B26))),IF('Forward Curve'!$D$7=DataValidation!$A$3,Vols!$E26*(1+(SQRT(YEARFRAC($A$2,$A26,2))*(1*$B26))),IF('Forward Curve'!$D$7=DataValidation!$A$5,Vols!$D26*(1+(SQRT(YEARFRAC($A$2,$A26,2))*(1*$B26)))+0.03,IF('Forward Curve'!$D$7=DataValidation!$A$6,Vols!$H26*(1+(SQRT(YEARFRAC($A$2,$A26,2))*(1*$B26))),IF('Forward Curve'!$D$7=DataValidation!$A$4,Vols!$F26*(1+(SQRT(YEARFRAC($A$2,$A26,2))*(1*$B26))),"")))))</f>
        <v>1.2076108159465688E-3</v>
      </c>
      <c r="M26" s="7">
        <f>IF('Forward Curve'!$D$7=DataValidation!$A$2,Vols!$D26*(1+(SQRT(YEARFRAC($A$2,$A26,2))*(2*$B26))),IF('Forward Curve'!$D$7=DataValidation!$A$3,Vols!$E26*(1+(SQRT(YEARFRAC($A$2,$A26,2))*(2*$B26))),IF('Forward Curve'!$D$7=DataValidation!$A$5,Vols!$D26*(1+(SQRT(YEARFRAC($A$2,$A26,2))*(2*$B26)))+0.03,IF('Forward Curve'!$D$7=DataValidation!$A$6,Vols!$H26*(1+(SQRT(YEARFRAC($A$2,$A26,2))*(2*$B26))),IF('Forward Curve'!$D$7=DataValidation!$A$4,Vols!$F26*(1+(SQRT(YEARFRAC($A$2,$A26,2))*(2*$B26))),"")))))</f>
        <v>1.6285216318931376E-3</v>
      </c>
      <c r="O26" s="46">
        <f t="shared" si="1"/>
        <v>1.25E-3</v>
      </c>
      <c r="P26" s="7">
        <f>IF('Forward Curve'!$D$7=DataValidation!$A$2,Vols!$O26,IF('Forward Curve'!$D$7=DataValidation!$A$3,Vols!$O26+(Vols!$E26-Vols!$D26),IF('Forward Curve'!$D$7=DataValidation!$A$5,Vols!$O26+(Vols!$G26-Vols!$D26),IF('Forward Curve'!$D$7=DataValidation!$A$6,Vols!$O26+(Vols!$H26-Vols!$D26),IF('Forward Curve'!$D$7=DataValidation!$A$4,Vols!$O26+(Vols!$F26-Vols!$D26))))))</f>
        <v>1.25E-3</v>
      </c>
      <c r="Q26" s="7">
        <f>IF('Forward Curve'!$D$7=DataValidation!$A$2,$D26+0.0025,IF('Forward Curve'!$D$7=DataValidation!$A$3,$E26+0.0025,IF('Forward Curve'!$D$7=DataValidation!$A$5,Vols!$G26+0.0025,IF('Forward Curve'!$D$7=DataValidation!$A$6,Vols!$H26+0.0025,IF('Forward Curve'!$D$7=DataValidation!$A$4,Vols!$F26+0.0025,"")))))</f>
        <v>3.2867E-3</v>
      </c>
      <c r="R26" s="7">
        <f>IF('Forward Curve'!$D$7=DataValidation!$A$2,$D26+0.005,IF('Forward Curve'!$D$7=DataValidation!$A$3,$E26+0.005,IF('Forward Curve'!$D$7=DataValidation!$A$5,Vols!$G26+0.005,IF('Forward Curve'!$D$7=DataValidation!$A$6,Vols!$H26+0.005,IF('Forward Curve'!$D$7=DataValidation!$A$4,Vols!$F26+0.005,"")))))</f>
        <v>5.7867000000000005E-3</v>
      </c>
      <c r="T26" s="51">
        <f>IF('Forward Curve'!$D$8=DataValidation!$B$2,Vols!$M26,IF('Forward Curve'!$D$8=DataValidation!$B$3,Vols!$L26,IF('Forward Curve'!$D$8=DataValidation!$B$4,Vols!$K26,IF('Forward Curve'!$D$8=DataValidation!$B$5,Vols!$J26,IF('Forward Curve'!$D$8=DataValidation!$B$7,$P26,IF('Forward Curve'!$D$8=DataValidation!$B$8,Vols!$Q26,IF('Forward Curve'!$D$8=DataValidation!$B$9,Vols!$R26,"ERROR")))))))</f>
        <v>1.2076108159465688E-3</v>
      </c>
      <c r="W26" s="37"/>
      <c r="X26" s="37"/>
    </row>
    <row r="27" spans="1:24" x14ac:dyDescent="0.25">
      <c r="A27" s="5">
        <f>'Forward Curve'!$B38</f>
        <v>44801</v>
      </c>
      <c r="B27" s="6">
        <v>0.37390000000000001</v>
      </c>
      <c r="C27" s="7"/>
      <c r="D27" s="6">
        <v>8.2759999999999995E-4</v>
      </c>
      <c r="E27" s="6">
        <v>1.8562000000000001E-3</v>
      </c>
      <c r="F27" s="6">
        <v>3.1094999999999999E-3</v>
      </c>
      <c r="G27" s="43">
        <v>3.1146199999999999E-2</v>
      </c>
      <c r="H27" s="43">
        <v>-4.2079999999999998E-4</v>
      </c>
      <c r="I27" s="8"/>
      <c r="J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-7.0426795126860532E-5</v>
      </c>
      <c r="K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3.7858660243656969E-4</v>
      </c>
      <c r="L27" s="7">
        <f>IF('Forward Curve'!$D$7=DataValidation!$A$2,Vols!$D27*(1+(SQRT(YEARFRAC($A$2,$A27,2))*(1*$B27))),IF('Forward Curve'!$D$7=DataValidation!$A$3,Vols!$E27*(1+(SQRT(YEARFRAC($A$2,$A27,2))*(1*$B27))),IF('Forward Curve'!$D$7=DataValidation!$A$5,Vols!$D27*(1+(SQRT(YEARFRAC($A$2,$A27,2))*(1*$B27)))+0.03,IF('Forward Curve'!$D$7=DataValidation!$A$6,Vols!$H27*(1+(SQRT(YEARFRAC($A$2,$A27,2))*(1*$B27))),IF('Forward Curve'!$D$7=DataValidation!$A$4,Vols!$F27*(1+(SQRT(YEARFRAC($A$2,$A27,2))*(1*$B27))),"")))))</f>
        <v>1.2766133975634301E-3</v>
      </c>
      <c r="M27" s="7">
        <f>IF('Forward Curve'!$D$7=DataValidation!$A$2,Vols!$D27*(1+(SQRT(YEARFRAC($A$2,$A27,2))*(2*$B27))),IF('Forward Curve'!$D$7=DataValidation!$A$3,Vols!$E27*(1+(SQRT(YEARFRAC($A$2,$A27,2))*(2*$B27))),IF('Forward Curve'!$D$7=DataValidation!$A$5,Vols!$D27*(1+(SQRT(YEARFRAC($A$2,$A27,2))*(2*$B27)))+0.03,IF('Forward Curve'!$D$7=DataValidation!$A$6,Vols!$H27*(1+(SQRT(YEARFRAC($A$2,$A27,2))*(2*$B27))),IF('Forward Curve'!$D$7=DataValidation!$A$4,Vols!$F27*(1+(SQRT(YEARFRAC($A$2,$A27,2))*(2*$B27))),"")))))</f>
        <v>1.7256267951268605E-3</v>
      </c>
      <c r="N27" s="41"/>
      <c r="O27" s="46">
        <f t="shared" si="1"/>
        <v>1.25E-3</v>
      </c>
      <c r="P27" s="7">
        <f>IF('Forward Curve'!$D$7=DataValidation!$A$2,Vols!$O27,IF('Forward Curve'!$D$7=DataValidation!$A$3,Vols!$O27+(Vols!$E27-Vols!$D27),IF('Forward Curve'!$D$7=DataValidation!$A$5,Vols!$O27+(Vols!$G27-Vols!$D27),IF('Forward Curve'!$D$7=DataValidation!$A$6,Vols!$O27+(Vols!$H27-Vols!$D27),IF('Forward Curve'!$D$7=DataValidation!$A$4,Vols!$O27+(Vols!$F27-Vols!$D27))))))</f>
        <v>1.25E-3</v>
      </c>
      <c r="Q27" s="7">
        <f>IF('Forward Curve'!$D$7=DataValidation!$A$2,$D27+0.0025,IF('Forward Curve'!$D$7=DataValidation!$A$3,$E27+0.0025,IF('Forward Curve'!$D$7=DataValidation!$A$5,Vols!$G27+0.0025,IF('Forward Curve'!$D$7=DataValidation!$A$6,Vols!$H27+0.0025,IF('Forward Curve'!$D$7=DataValidation!$A$4,Vols!$F27+0.0025,"")))))</f>
        <v>3.3276E-3</v>
      </c>
      <c r="R27" s="7">
        <f>IF('Forward Curve'!$D$7=DataValidation!$A$2,$D27+0.005,IF('Forward Curve'!$D$7=DataValidation!$A$3,$E27+0.005,IF('Forward Curve'!$D$7=DataValidation!$A$5,Vols!$G27+0.005,IF('Forward Curve'!$D$7=DataValidation!$A$6,Vols!$H27+0.005,IF('Forward Curve'!$D$7=DataValidation!$A$4,Vols!$F27+0.005,"")))))</f>
        <v>5.8276000000000005E-3</v>
      </c>
      <c r="T27" s="51">
        <f>IF('Forward Curve'!$D$8=DataValidation!$B$2,Vols!$M27,IF('Forward Curve'!$D$8=DataValidation!$B$3,Vols!$L27,IF('Forward Curve'!$D$8=DataValidation!$B$4,Vols!$K27,IF('Forward Curve'!$D$8=DataValidation!$B$5,Vols!$J27,IF('Forward Curve'!$D$8=DataValidation!$B$7,$P27,IF('Forward Curve'!$D$8=DataValidation!$B$8,Vols!$Q27,IF('Forward Curve'!$D$8=DataValidation!$B$9,Vols!$R27,"ERROR")))))))</f>
        <v>1.2766133975634301E-3</v>
      </c>
      <c r="W27" s="37"/>
      <c r="X27" s="37"/>
    </row>
    <row r="28" spans="1:24" x14ac:dyDescent="0.25">
      <c r="A28" s="5">
        <f>'Forward Curve'!$B39</f>
        <v>44832</v>
      </c>
      <c r="B28" s="6">
        <v>0.37380000000000002</v>
      </c>
      <c r="C28" s="7"/>
      <c r="D28" s="6">
        <v>8.3070000000000008E-4</v>
      </c>
      <c r="E28" s="6">
        <v>1.8592000000000001E-3</v>
      </c>
      <c r="F28" s="6">
        <v>3.1134999999999999E-3</v>
      </c>
      <c r="G28" s="43">
        <v>3.0907900000000002E-2</v>
      </c>
      <c r="H28" s="43">
        <v>-4.5190000000000003E-4</v>
      </c>
      <c r="I28" s="8"/>
      <c r="J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-8.8692071836547152E-5</v>
      </c>
      <c r="K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3.7100396408172646E-4</v>
      </c>
      <c r="L28" s="7">
        <f>IF('Forward Curve'!$D$7=DataValidation!$A$2,Vols!$D28*(1+(SQRT(YEARFRAC($A$2,$A28,2))*(1*$B28))),IF('Forward Curve'!$D$7=DataValidation!$A$3,Vols!$E28*(1+(SQRT(YEARFRAC($A$2,$A28,2))*(1*$B28))),IF('Forward Curve'!$D$7=DataValidation!$A$5,Vols!$D28*(1+(SQRT(YEARFRAC($A$2,$A28,2))*(1*$B28)))+0.03,IF('Forward Curve'!$D$7=DataValidation!$A$6,Vols!$H28*(1+(SQRT(YEARFRAC($A$2,$A28,2))*(1*$B28))),IF('Forward Curve'!$D$7=DataValidation!$A$4,Vols!$F28*(1+(SQRT(YEARFRAC($A$2,$A28,2))*(1*$B28))),"")))))</f>
        <v>1.2903960359182736E-3</v>
      </c>
      <c r="M28" s="7">
        <f>IF('Forward Curve'!$D$7=DataValidation!$A$2,Vols!$D28*(1+(SQRT(YEARFRAC($A$2,$A28,2))*(2*$B28))),IF('Forward Curve'!$D$7=DataValidation!$A$3,Vols!$E28*(1+(SQRT(YEARFRAC($A$2,$A28,2))*(2*$B28))),IF('Forward Curve'!$D$7=DataValidation!$A$5,Vols!$D28*(1+(SQRT(YEARFRAC($A$2,$A28,2))*(2*$B28)))+0.03,IF('Forward Curve'!$D$7=DataValidation!$A$6,Vols!$H28*(1+(SQRT(YEARFRAC($A$2,$A28,2))*(2*$B28))),IF('Forward Curve'!$D$7=DataValidation!$A$4,Vols!$F28*(1+(SQRT(YEARFRAC($A$2,$A28,2))*(2*$B28))),"")))))</f>
        <v>1.7500920718365473E-3</v>
      </c>
      <c r="N28" s="41"/>
      <c r="O28" s="46">
        <f t="shared" si="1"/>
        <v>1.25E-3</v>
      </c>
      <c r="P28" s="7">
        <f>IF('Forward Curve'!$D$7=DataValidation!$A$2,Vols!$O28,IF('Forward Curve'!$D$7=DataValidation!$A$3,Vols!$O28+(Vols!$E28-Vols!$D28),IF('Forward Curve'!$D$7=DataValidation!$A$5,Vols!$O28+(Vols!$G28-Vols!$D28),IF('Forward Curve'!$D$7=DataValidation!$A$6,Vols!$O28+(Vols!$H28-Vols!$D28),IF('Forward Curve'!$D$7=DataValidation!$A$4,Vols!$O28+(Vols!$F28-Vols!$D28))))))</f>
        <v>1.25E-3</v>
      </c>
      <c r="Q28" s="7">
        <f>IF('Forward Curve'!$D$7=DataValidation!$A$2,$D28+0.0025,IF('Forward Curve'!$D$7=DataValidation!$A$3,$E28+0.0025,IF('Forward Curve'!$D$7=DataValidation!$A$5,Vols!$G28+0.0025,IF('Forward Curve'!$D$7=DataValidation!$A$6,Vols!$H28+0.0025,IF('Forward Curve'!$D$7=DataValidation!$A$4,Vols!$F28+0.0025,"")))))</f>
        <v>3.3307000000000002E-3</v>
      </c>
      <c r="R28" s="7">
        <f>IF('Forward Curve'!$D$7=DataValidation!$A$2,$D28+0.005,IF('Forward Curve'!$D$7=DataValidation!$A$3,$E28+0.005,IF('Forward Curve'!$D$7=DataValidation!$A$5,Vols!$G28+0.005,IF('Forward Curve'!$D$7=DataValidation!$A$6,Vols!$H28+0.005,IF('Forward Curve'!$D$7=DataValidation!$A$4,Vols!$F28+0.005,"")))))</f>
        <v>5.8307000000000003E-3</v>
      </c>
      <c r="T28" s="51">
        <f>IF('Forward Curve'!$D$8=DataValidation!$B$2,Vols!$M28,IF('Forward Curve'!$D$8=DataValidation!$B$3,Vols!$L28,IF('Forward Curve'!$D$8=DataValidation!$B$4,Vols!$K28,IF('Forward Curve'!$D$8=DataValidation!$B$5,Vols!$J28,IF('Forward Curve'!$D$8=DataValidation!$B$7,$P28,IF('Forward Curve'!$D$8=DataValidation!$B$8,Vols!$Q28,IF('Forward Curve'!$D$8=DataValidation!$B$9,Vols!$R28,"ERROR")))))))</f>
        <v>1.2903960359182736E-3</v>
      </c>
      <c r="W28" s="37"/>
      <c r="X28" s="37"/>
    </row>
    <row r="29" spans="1:24" x14ac:dyDescent="0.25">
      <c r="A29" s="5">
        <f>'Forward Curve'!$B40</f>
        <v>44862</v>
      </c>
      <c r="B29" s="6">
        <v>0.37369999999999998</v>
      </c>
      <c r="C29" s="7"/>
      <c r="D29" s="6">
        <v>8.3370000000000004E-4</v>
      </c>
      <c r="E29" s="6">
        <v>1.8623999999999999E-3</v>
      </c>
      <c r="F29" s="6">
        <v>3.1172999999999999E-3</v>
      </c>
      <c r="G29" s="43">
        <v>3.1144099999999997E-2</v>
      </c>
      <c r="H29" s="43">
        <v>-4.8210000000000001E-4</v>
      </c>
      <c r="I29" s="8"/>
      <c r="J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-1.0613928729799668E-4</v>
      </c>
      <c r="K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3.6378035635100168E-4</v>
      </c>
      <c r="L29" s="7">
        <f>IF('Forward Curve'!$D$7=DataValidation!$A$2,Vols!$D29*(1+(SQRT(YEARFRAC($A$2,$A29,2))*(1*$B29))),IF('Forward Curve'!$D$7=DataValidation!$A$3,Vols!$E29*(1+(SQRT(YEARFRAC($A$2,$A29,2))*(1*$B29))),IF('Forward Curve'!$D$7=DataValidation!$A$5,Vols!$D29*(1+(SQRT(YEARFRAC($A$2,$A29,2))*(1*$B29)))+0.03,IF('Forward Curve'!$D$7=DataValidation!$A$6,Vols!$H29*(1+(SQRT(YEARFRAC($A$2,$A29,2))*(1*$B29))),IF('Forward Curve'!$D$7=DataValidation!$A$4,Vols!$F29*(1+(SQRT(YEARFRAC($A$2,$A29,2))*(1*$B29))),"")))))</f>
        <v>1.3036196436489985E-3</v>
      </c>
      <c r="M29" s="7">
        <f>IF('Forward Curve'!$D$7=DataValidation!$A$2,Vols!$D29*(1+(SQRT(YEARFRAC($A$2,$A29,2))*(2*$B29))),IF('Forward Curve'!$D$7=DataValidation!$A$3,Vols!$E29*(1+(SQRT(YEARFRAC($A$2,$A29,2))*(2*$B29))),IF('Forward Curve'!$D$7=DataValidation!$A$5,Vols!$D29*(1+(SQRT(YEARFRAC($A$2,$A29,2))*(2*$B29)))+0.03,IF('Forward Curve'!$D$7=DataValidation!$A$6,Vols!$H29*(1+(SQRT(YEARFRAC($A$2,$A29,2))*(2*$B29))),IF('Forward Curve'!$D$7=DataValidation!$A$4,Vols!$F29*(1+(SQRT(YEARFRAC($A$2,$A29,2))*(2*$B29))),"")))))</f>
        <v>1.773539287297997E-3</v>
      </c>
      <c r="O29" s="46">
        <f t="shared" si="1"/>
        <v>1.25E-3</v>
      </c>
      <c r="P29" s="7">
        <f>IF('Forward Curve'!$D$7=DataValidation!$A$2,Vols!$O29,IF('Forward Curve'!$D$7=DataValidation!$A$3,Vols!$O29+(Vols!$E29-Vols!$D29),IF('Forward Curve'!$D$7=DataValidation!$A$5,Vols!$O29+(Vols!$G29-Vols!$D29),IF('Forward Curve'!$D$7=DataValidation!$A$6,Vols!$O29+(Vols!$H29-Vols!$D29),IF('Forward Curve'!$D$7=DataValidation!$A$4,Vols!$O29+(Vols!$F29-Vols!$D29))))))</f>
        <v>1.25E-3</v>
      </c>
      <c r="Q29" s="7">
        <f>IF('Forward Curve'!$D$7=DataValidation!$A$2,$D29+0.0025,IF('Forward Curve'!$D$7=DataValidation!$A$3,$E29+0.0025,IF('Forward Curve'!$D$7=DataValidation!$A$5,Vols!$G29+0.0025,IF('Forward Curve'!$D$7=DataValidation!$A$6,Vols!$H29+0.0025,IF('Forward Curve'!$D$7=DataValidation!$A$4,Vols!$F29+0.0025,"")))))</f>
        <v>3.3337000000000002E-3</v>
      </c>
      <c r="R29" s="7">
        <f>IF('Forward Curve'!$D$7=DataValidation!$A$2,$D29+0.005,IF('Forward Curve'!$D$7=DataValidation!$A$3,$E29+0.005,IF('Forward Curve'!$D$7=DataValidation!$A$5,Vols!$G29+0.005,IF('Forward Curve'!$D$7=DataValidation!$A$6,Vols!$H29+0.005,IF('Forward Curve'!$D$7=DataValidation!$A$4,Vols!$F29+0.005,"")))))</f>
        <v>5.8336999999999998E-3</v>
      </c>
      <c r="T29" s="51">
        <f>IF('Forward Curve'!$D$8=DataValidation!$B$2,Vols!$M29,IF('Forward Curve'!$D$8=DataValidation!$B$3,Vols!$L29,IF('Forward Curve'!$D$8=DataValidation!$B$4,Vols!$K29,IF('Forward Curve'!$D$8=DataValidation!$B$5,Vols!$J29,IF('Forward Curve'!$D$8=DataValidation!$B$7,$P29,IF('Forward Curve'!$D$8=DataValidation!$B$8,Vols!$Q29,IF('Forward Curve'!$D$8=DataValidation!$B$9,Vols!$R29,"ERROR")))))))</f>
        <v>1.3036196436489985E-3</v>
      </c>
      <c r="W29" s="37"/>
      <c r="X29" s="37"/>
    </row>
    <row r="30" spans="1:24" x14ac:dyDescent="0.25">
      <c r="A30" s="5">
        <f>'Forward Curve'!$B41</f>
        <v>44893</v>
      </c>
      <c r="B30" s="6">
        <v>0.37359999999999999</v>
      </c>
      <c r="C30" s="7"/>
      <c r="D30" s="6">
        <v>8.366999999999999E-4</v>
      </c>
      <c r="E30" s="6">
        <v>1.8653000000000001E-3</v>
      </c>
      <c r="F30" s="6">
        <v>3.1213999999999999E-3</v>
      </c>
      <c r="G30" s="43">
        <v>3.1142900000000001E-2</v>
      </c>
      <c r="H30" s="43">
        <v>-5.1219999999999998E-4</v>
      </c>
      <c r="I30" s="8"/>
      <c r="J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-1.2394924259832523E-4</v>
      </c>
      <c r="K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3.5637537870083732E-4</v>
      </c>
      <c r="L30" s="7">
        <f>IF('Forward Curve'!$D$7=DataValidation!$A$2,Vols!$D30*(1+(SQRT(YEARFRAC($A$2,$A30,2))*(1*$B30))),IF('Forward Curve'!$D$7=DataValidation!$A$3,Vols!$E30*(1+(SQRT(YEARFRAC($A$2,$A30,2))*(1*$B30))),IF('Forward Curve'!$D$7=DataValidation!$A$5,Vols!$D30*(1+(SQRT(YEARFRAC($A$2,$A30,2))*(1*$B30)))+0.03,IF('Forward Curve'!$D$7=DataValidation!$A$6,Vols!$H30*(1+(SQRT(YEARFRAC($A$2,$A30,2))*(1*$B30))),IF('Forward Curve'!$D$7=DataValidation!$A$4,Vols!$F30*(1+(SQRT(YEARFRAC($A$2,$A30,2))*(1*$B30))),"")))))</f>
        <v>1.3170246212991625E-3</v>
      </c>
      <c r="M30" s="7">
        <f>IF('Forward Curve'!$D$7=DataValidation!$A$2,Vols!$D30*(1+(SQRT(YEARFRAC($A$2,$A30,2))*(2*$B30))),IF('Forward Curve'!$D$7=DataValidation!$A$3,Vols!$E30*(1+(SQRT(YEARFRAC($A$2,$A30,2))*(2*$B30))),IF('Forward Curve'!$D$7=DataValidation!$A$5,Vols!$D30*(1+(SQRT(YEARFRAC($A$2,$A30,2))*(2*$B30)))+0.03,IF('Forward Curve'!$D$7=DataValidation!$A$6,Vols!$H30*(1+(SQRT(YEARFRAC($A$2,$A30,2))*(2*$B30))),IF('Forward Curve'!$D$7=DataValidation!$A$4,Vols!$F30*(1+(SQRT(YEARFRAC($A$2,$A30,2))*(2*$B30))),"")))))</f>
        <v>1.7973492425983251E-3</v>
      </c>
      <c r="O30" s="46">
        <f t="shared" si="1"/>
        <v>1.25E-3</v>
      </c>
      <c r="P30" s="7">
        <f>IF('Forward Curve'!$D$7=DataValidation!$A$2,Vols!$O30,IF('Forward Curve'!$D$7=DataValidation!$A$3,Vols!$O30+(Vols!$E30-Vols!$D30),IF('Forward Curve'!$D$7=DataValidation!$A$5,Vols!$O30+(Vols!$G30-Vols!$D30),IF('Forward Curve'!$D$7=DataValidation!$A$6,Vols!$O30+(Vols!$H30-Vols!$D30),IF('Forward Curve'!$D$7=DataValidation!$A$4,Vols!$O30+(Vols!$F30-Vols!$D30))))))</f>
        <v>1.25E-3</v>
      </c>
      <c r="Q30" s="7">
        <f>IF('Forward Curve'!$D$7=DataValidation!$A$2,$D30+0.0025,IF('Forward Curve'!$D$7=DataValidation!$A$3,$E30+0.0025,IF('Forward Curve'!$D$7=DataValidation!$A$5,Vols!$G30+0.0025,IF('Forward Curve'!$D$7=DataValidation!$A$6,Vols!$H30+0.0025,IF('Forward Curve'!$D$7=DataValidation!$A$4,Vols!$F30+0.0025,"")))))</f>
        <v>3.3366999999999997E-3</v>
      </c>
      <c r="R30" s="7">
        <f>IF('Forward Curve'!$D$7=DataValidation!$A$2,$D30+0.005,IF('Forward Curve'!$D$7=DataValidation!$A$3,$E30+0.005,IF('Forward Curve'!$D$7=DataValidation!$A$5,Vols!$G30+0.005,IF('Forward Curve'!$D$7=DataValidation!$A$6,Vols!$H30+0.005,IF('Forward Curve'!$D$7=DataValidation!$A$4,Vols!$F30+0.005,"")))))</f>
        <v>5.8367000000000002E-3</v>
      </c>
      <c r="T30" s="51">
        <f>IF('Forward Curve'!$D$8=DataValidation!$B$2,Vols!$M30,IF('Forward Curve'!$D$8=DataValidation!$B$3,Vols!$L30,IF('Forward Curve'!$D$8=DataValidation!$B$4,Vols!$K30,IF('Forward Curve'!$D$8=DataValidation!$B$5,Vols!$J30,IF('Forward Curve'!$D$8=DataValidation!$B$7,$P30,IF('Forward Curve'!$D$8=DataValidation!$B$8,Vols!$Q30,IF('Forward Curve'!$D$8=DataValidation!$B$9,Vols!$R30,"ERROR")))))))</f>
        <v>1.3170246212991625E-3</v>
      </c>
      <c r="W30" s="37"/>
      <c r="X30" s="37"/>
    </row>
    <row r="31" spans="1:24" x14ac:dyDescent="0.25">
      <c r="A31" s="5">
        <f>'Forward Curve'!$B42</f>
        <v>44923</v>
      </c>
      <c r="B31" s="6">
        <v>0.3735</v>
      </c>
      <c r="C31" s="7"/>
      <c r="D31" s="6">
        <v>8.3980000000000003E-4</v>
      </c>
      <c r="E31" s="6">
        <v>1.8683E-3</v>
      </c>
      <c r="F31" s="6">
        <v>3.1252999999999997E-3</v>
      </c>
      <c r="G31" s="43">
        <v>3.07295E-2</v>
      </c>
      <c r="H31" s="43">
        <v>-5.4390000000000005E-4</v>
      </c>
      <c r="I31" s="8"/>
      <c r="J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-1.4101377761982945E-4</v>
      </c>
      <c r="K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3.4939311119008528E-4</v>
      </c>
      <c r="L31" s="7">
        <f>IF('Forward Curve'!$D$7=DataValidation!$A$2,Vols!$D31*(1+(SQRT(YEARFRAC($A$2,$A31,2))*(1*$B31))),IF('Forward Curve'!$D$7=DataValidation!$A$3,Vols!$E31*(1+(SQRT(YEARFRAC($A$2,$A31,2))*(1*$B31))),IF('Forward Curve'!$D$7=DataValidation!$A$5,Vols!$D31*(1+(SQRT(YEARFRAC($A$2,$A31,2))*(1*$B31)))+0.03,IF('Forward Curve'!$D$7=DataValidation!$A$6,Vols!$H31*(1+(SQRT(YEARFRAC($A$2,$A31,2))*(1*$B31))),IF('Forward Curve'!$D$7=DataValidation!$A$4,Vols!$F31*(1+(SQRT(YEARFRAC($A$2,$A31,2))*(1*$B31))),"")))))</f>
        <v>1.3302068888099148E-3</v>
      </c>
      <c r="M31" s="7">
        <f>IF('Forward Curve'!$D$7=DataValidation!$A$2,Vols!$D31*(1+(SQRT(YEARFRAC($A$2,$A31,2))*(2*$B31))),IF('Forward Curve'!$D$7=DataValidation!$A$3,Vols!$E31*(1+(SQRT(YEARFRAC($A$2,$A31,2))*(2*$B31))),IF('Forward Curve'!$D$7=DataValidation!$A$5,Vols!$D31*(1+(SQRT(YEARFRAC($A$2,$A31,2))*(2*$B31)))+0.03,IF('Forward Curve'!$D$7=DataValidation!$A$6,Vols!$H31*(1+(SQRT(YEARFRAC($A$2,$A31,2))*(2*$B31))),IF('Forward Curve'!$D$7=DataValidation!$A$4,Vols!$F31*(1+(SQRT(YEARFRAC($A$2,$A31,2))*(2*$B31))),"")))))</f>
        <v>1.8206137776198294E-3</v>
      </c>
      <c r="O31" s="46">
        <f t="shared" si="1"/>
        <v>1.25E-3</v>
      </c>
      <c r="P31" s="7">
        <f>IF('Forward Curve'!$D$7=DataValidation!$A$2,Vols!$O31,IF('Forward Curve'!$D$7=DataValidation!$A$3,Vols!$O31+(Vols!$E31-Vols!$D31),IF('Forward Curve'!$D$7=DataValidation!$A$5,Vols!$O31+(Vols!$G31-Vols!$D31),IF('Forward Curve'!$D$7=DataValidation!$A$6,Vols!$O31+(Vols!$H31-Vols!$D31),IF('Forward Curve'!$D$7=DataValidation!$A$4,Vols!$O31+(Vols!$F31-Vols!$D31))))))</f>
        <v>1.25E-3</v>
      </c>
      <c r="Q31" s="7">
        <f>IF('Forward Curve'!$D$7=DataValidation!$A$2,$D31+0.0025,IF('Forward Curve'!$D$7=DataValidation!$A$3,$E31+0.0025,IF('Forward Curve'!$D$7=DataValidation!$A$5,Vols!$G31+0.0025,IF('Forward Curve'!$D$7=DataValidation!$A$6,Vols!$H31+0.0025,IF('Forward Curve'!$D$7=DataValidation!$A$4,Vols!$F31+0.0025,"")))))</f>
        <v>3.3398E-3</v>
      </c>
      <c r="R31" s="7">
        <f>IF('Forward Curve'!$D$7=DataValidation!$A$2,$D31+0.005,IF('Forward Curve'!$D$7=DataValidation!$A$3,$E31+0.005,IF('Forward Curve'!$D$7=DataValidation!$A$5,Vols!$G31+0.005,IF('Forward Curve'!$D$7=DataValidation!$A$6,Vols!$H31+0.005,IF('Forward Curve'!$D$7=DataValidation!$A$4,Vols!$F31+0.005,"")))))</f>
        <v>5.8398E-3</v>
      </c>
      <c r="T31" s="51">
        <f>IF('Forward Curve'!$D$8=DataValidation!$B$2,Vols!$M31,IF('Forward Curve'!$D$8=DataValidation!$B$3,Vols!$L31,IF('Forward Curve'!$D$8=DataValidation!$B$4,Vols!$K31,IF('Forward Curve'!$D$8=DataValidation!$B$5,Vols!$J31,IF('Forward Curve'!$D$8=DataValidation!$B$7,$P31,IF('Forward Curve'!$D$8=DataValidation!$B$8,Vols!$Q31,IF('Forward Curve'!$D$8=DataValidation!$B$9,Vols!$R31,"ERROR")))))))</f>
        <v>1.3302068888099148E-3</v>
      </c>
      <c r="W31" s="37"/>
      <c r="X31" s="37"/>
    </row>
    <row r="32" spans="1:24" x14ac:dyDescent="0.25">
      <c r="A32" s="5">
        <f>'Forward Curve'!$B43</f>
        <v>44954</v>
      </c>
      <c r="B32" s="6">
        <v>0.37340000000000001</v>
      </c>
      <c r="C32" s="7"/>
      <c r="D32" s="6">
        <v>8.4279999999999989E-4</v>
      </c>
      <c r="E32" s="6">
        <v>1.8713E-3</v>
      </c>
      <c r="F32" s="6">
        <v>3.1294000000000001E-3</v>
      </c>
      <c r="G32" s="43">
        <v>3.1150299999999999E-2</v>
      </c>
      <c r="H32" s="43">
        <v>-5.7450000000000003E-4</v>
      </c>
      <c r="I32" s="8"/>
      <c r="J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-1.5843673266212118E-4</v>
      </c>
      <c r="K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3.4218163366893936E-4</v>
      </c>
      <c r="L32" s="7">
        <f>IF('Forward Curve'!$D$7=DataValidation!$A$2,Vols!$D32*(1+(SQRT(YEARFRAC($A$2,$A32,2))*(1*$B32))),IF('Forward Curve'!$D$7=DataValidation!$A$3,Vols!$E32*(1+(SQRT(YEARFRAC($A$2,$A32,2))*(1*$B32))),IF('Forward Curve'!$D$7=DataValidation!$A$5,Vols!$D32*(1+(SQRT(YEARFRAC($A$2,$A32,2))*(1*$B32)))+0.03,IF('Forward Curve'!$D$7=DataValidation!$A$6,Vols!$H32*(1+(SQRT(YEARFRAC($A$2,$A32,2))*(1*$B32))),IF('Forward Curve'!$D$7=DataValidation!$A$4,Vols!$F32*(1+(SQRT(YEARFRAC($A$2,$A32,2))*(1*$B32))),"")))))</f>
        <v>1.3434183663310604E-3</v>
      </c>
      <c r="M32" s="7">
        <f>IF('Forward Curve'!$D$7=DataValidation!$A$2,Vols!$D32*(1+(SQRT(YEARFRAC($A$2,$A32,2))*(2*$B32))),IF('Forward Curve'!$D$7=DataValidation!$A$3,Vols!$E32*(1+(SQRT(YEARFRAC($A$2,$A32,2))*(2*$B32))),IF('Forward Curve'!$D$7=DataValidation!$A$5,Vols!$D32*(1+(SQRT(YEARFRAC($A$2,$A32,2))*(2*$B32)))+0.03,IF('Forward Curve'!$D$7=DataValidation!$A$6,Vols!$H32*(1+(SQRT(YEARFRAC($A$2,$A32,2))*(2*$B32))),IF('Forward Curve'!$D$7=DataValidation!$A$4,Vols!$F32*(1+(SQRT(YEARFRAC($A$2,$A32,2))*(2*$B32))),"")))))</f>
        <v>1.8440367326621207E-3</v>
      </c>
      <c r="O32" s="47">
        <v>1.25E-3</v>
      </c>
      <c r="P32" s="7">
        <f>IF('Forward Curve'!$D$7=DataValidation!$A$2,Vols!$O32,IF('Forward Curve'!$D$7=DataValidation!$A$3,Vols!$O32+(Vols!$E32-Vols!$D32),IF('Forward Curve'!$D$7=DataValidation!$A$5,Vols!$O32+(Vols!$G32-Vols!$D32),IF('Forward Curve'!$D$7=DataValidation!$A$6,Vols!$O32+(Vols!$H32-Vols!$D32),IF('Forward Curve'!$D$7=DataValidation!$A$4,Vols!$O32+(Vols!$F32-Vols!$D32))))))</f>
        <v>1.25E-3</v>
      </c>
      <c r="Q32" s="7">
        <f>IF('Forward Curve'!$D$7=DataValidation!$A$2,$D32+0.0025,IF('Forward Curve'!$D$7=DataValidation!$A$3,$E32+0.0025,IF('Forward Curve'!$D$7=DataValidation!$A$5,Vols!$G32+0.0025,IF('Forward Curve'!$D$7=DataValidation!$A$6,Vols!$H32+0.0025,IF('Forward Curve'!$D$7=DataValidation!$A$4,Vols!$F32+0.0025,"")))))</f>
        <v>3.3427999999999999E-3</v>
      </c>
      <c r="R32" s="7">
        <f>IF('Forward Curve'!$D$7=DataValidation!$A$2,$D32+0.005,IF('Forward Curve'!$D$7=DataValidation!$A$3,$E32+0.005,IF('Forward Curve'!$D$7=DataValidation!$A$5,Vols!$G32+0.005,IF('Forward Curve'!$D$7=DataValidation!$A$6,Vols!$H32+0.005,IF('Forward Curve'!$D$7=DataValidation!$A$4,Vols!$F32+0.005,"")))))</f>
        <v>5.8428000000000004E-3</v>
      </c>
      <c r="T32" s="51">
        <f>IF('Forward Curve'!$D$8=DataValidation!$B$2,Vols!$M32,IF('Forward Curve'!$D$8=DataValidation!$B$3,Vols!$L32,IF('Forward Curve'!$D$8=DataValidation!$B$4,Vols!$K32,IF('Forward Curve'!$D$8=DataValidation!$B$5,Vols!$J32,IF('Forward Curve'!$D$8=DataValidation!$B$7,$P32,IF('Forward Curve'!$D$8=DataValidation!$B$8,Vols!$Q32,IF('Forward Curve'!$D$8=DataValidation!$B$9,Vols!$R32,"ERROR")))))))</f>
        <v>1.3434183663310604E-3</v>
      </c>
      <c r="W32" s="37"/>
      <c r="X32" s="37"/>
    </row>
    <row r="33" spans="1:24" x14ac:dyDescent="0.25">
      <c r="A33" s="5">
        <f>'Forward Curve'!$B44</f>
        <v>44985</v>
      </c>
      <c r="B33" s="6">
        <v>0.37329999999999997</v>
      </c>
      <c r="C33" s="7"/>
      <c r="D33" s="6">
        <v>8.4580000000000007E-4</v>
      </c>
      <c r="E33" s="6">
        <v>1.8744E-3</v>
      </c>
      <c r="F33" s="6">
        <v>3.2453999999999998E-3</v>
      </c>
      <c r="G33" s="43">
        <v>3.1135700000000002E-2</v>
      </c>
      <c r="H33" s="43">
        <v>-6.0269999999999996E-4</v>
      </c>
      <c r="I33" s="8"/>
      <c r="J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-1.7567999906457934E-4</v>
      </c>
      <c r="K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3.3506000046771038E-4</v>
      </c>
      <c r="L33" s="7">
        <f>IF('Forward Curve'!$D$7=DataValidation!$A$2,Vols!$D33*(1+(SQRT(YEARFRAC($A$2,$A33,2))*(1*$B33))),IF('Forward Curve'!$D$7=DataValidation!$A$3,Vols!$E33*(1+(SQRT(YEARFRAC($A$2,$A33,2))*(1*$B33))),IF('Forward Curve'!$D$7=DataValidation!$A$5,Vols!$D33*(1+(SQRT(YEARFRAC($A$2,$A33,2))*(1*$B33)))+0.03,IF('Forward Curve'!$D$7=DataValidation!$A$6,Vols!$H33*(1+(SQRT(YEARFRAC($A$2,$A33,2))*(1*$B33))),IF('Forward Curve'!$D$7=DataValidation!$A$4,Vols!$F33*(1+(SQRT(YEARFRAC($A$2,$A33,2))*(1*$B33))),"")))))</f>
        <v>1.3565399995322898E-3</v>
      </c>
      <c r="M33" s="7">
        <f>IF('Forward Curve'!$D$7=DataValidation!$A$2,Vols!$D33*(1+(SQRT(YEARFRAC($A$2,$A33,2))*(2*$B33))),IF('Forward Curve'!$D$7=DataValidation!$A$3,Vols!$E33*(1+(SQRT(YEARFRAC($A$2,$A33,2))*(2*$B33))),IF('Forward Curve'!$D$7=DataValidation!$A$5,Vols!$D33*(1+(SQRT(YEARFRAC($A$2,$A33,2))*(2*$B33)))+0.03,IF('Forward Curve'!$D$7=DataValidation!$A$6,Vols!$H33*(1+(SQRT(YEARFRAC($A$2,$A33,2))*(2*$B33))),IF('Forward Curve'!$D$7=DataValidation!$A$4,Vols!$F33*(1+(SQRT(YEARFRAC($A$2,$A33,2))*(2*$B33))),"")))))</f>
        <v>1.8672799990645797E-3</v>
      </c>
      <c r="O33" s="46">
        <f>O32+(($O$44-$O$32)/12)</f>
        <v>3.2291666666666666E-3</v>
      </c>
      <c r="P33" s="7">
        <f>IF('Forward Curve'!$D$7=DataValidation!$A$2,Vols!$O33,IF('Forward Curve'!$D$7=DataValidation!$A$3,Vols!$O33+(Vols!$E33-Vols!$D33),IF('Forward Curve'!$D$7=DataValidation!$A$5,Vols!$O33+(Vols!$G33-Vols!$D33),IF('Forward Curve'!$D$7=DataValidation!$A$6,Vols!$O33+(Vols!$H33-Vols!$D33),IF('Forward Curve'!$D$7=DataValidation!$A$4,Vols!$O33+(Vols!$F33-Vols!$D33))))))</f>
        <v>3.2291666666666666E-3</v>
      </c>
      <c r="Q33" s="7">
        <f>IF('Forward Curve'!$D$7=DataValidation!$A$2,$D33+0.0025,IF('Forward Curve'!$D$7=DataValidation!$A$3,$E33+0.0025,IF('Forward Curve'!$D$7=DataValidation!$A$5,Vols!$G33+0.0025,IF('Forward Curve'!$D$7=DataValidation!$A$6,Vols!$H33+0.0025,IF('Forward Curve'!$D$7=DataValidation!$A$4,Vols!$F33+0.0025,"")))))</f>
        <v>3.3458000000000003E-3</v>
      </c>
      <c r="R33" s="7">
        <f>IF('Forward Curve'!$D$7=DataValidation!$A$2,$D33+0.005,IF('Forward Curve'!$D$7=DataValidation!$A$3,$E33+0.005,IF('Forward Curve'!$D$7=DataValidation!$A$5,Vols!$G33+0.005,IF('Forward Curve'!$D$7=DataValidation!$A$6,Vols!$H33+0.005,IF('Forward Curve'!$D$7=DataValidation!$A$4,Vols!$F33+0.005,"")))))</f>
        <v>5.8458E-3</v>
      </c>
      <c r="T33" s="51">
        <f>IF('Forward Curve'!$D$8=DataValidation!$B$2,Vols!$M33,IF('Forward Curve'!$D$8=DataValidation!$B$3,Vols!$L33,IF('Forward Curve'!$D$8=DataValidation!$B$4,Vols!$K33,IF('Forward Curve'!$D$8=DataValidation!$B$5,Vols!$J33,IF('Forward Curve'!$D$8=DataValidation!$B$7,$P33,IF('Forward Curve'!$D$8=DataValidation!$B$8,Vols!$Q33,IF('Forward Curve'!$D$8=DataValidation!$B$9,Vols!$R33,"ERROR")))))))</f>
        <v>1.3565399995322898E-3</v>
      </c>
      <c r="W33" s="37"/>
      <c r="X33" s="37"/>
    </row>
    <row r="34" spans="1:24" x14ac:dyDescent="0.25">
      <c r="A34" s="5">
        <f>'Forward Curve'!$B45</f>
        <v>45013</v>
      </c>
      <c r="B34" s="6">
        <v>0.37319999999999998</v>
      </c>
      <c r="C34" s="7"/>
      <c r="D34" s="6">
        <v>8.4879999999999992E-4</v>
      </c>
      <c r="E34" s="6">
        <v>1.8774E-3</v>
      </c>
      <c r="F34" s="6">
        <v>3.3782E-3</v>
      </c>
      <c r="G34" s="43">
        <v>3.0890000000000001E-2</v>
      </c>
      <c r="H34" s="43">
        <v>-6.3490000000000009E-4</v>
      </c>
      <c r="I34" s="8"/>
      <c r="J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-1.9114798646926797E-4</v>
      </c>
      <c r="K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3.2882600676536599E-4</v>
      </c>
      <c r="L34" s="7">
        <f>IF('Forward Curve'!$D$7=DataValidation!$A$2,Vols!$D34*(1+(SQRT(YEARFRAC($A$2,$A34,2))*(1*$B34))),IF('Forward Curve'!$D$7=DataValidation!$A$3,Vols!$E34*(1+(SQRT(YEARFRAC($A$2,$A34,2))*(1*$B34))),IF('Forward Curve'!$D$7=DataValidation!$A$5,Vols!$D34*(1+(SQRT(YEARFRAC($A$2,$A34,2))*(1*$B34)))+0.03,IF('Forward Curve'!$D$7=DataValidation!$A$6,Vols!$H34*(1+(SQRT(YEARFRAC($A$2,$A34,2))*(1*$B34))),IF('Forward Curve'!$D$7=DataValidation!$A$4,Vols!$F34*(1+(SQRT(YEARFRAC($A$2,$A34,2))*(1*$B34))),"")))))</f>
        <v>1.3687739932346339E-3</v>
      </c>
      <c r="M34" s="7">
        <f>IF('Forward Curve'!$D$7=DataValidation!$A$2,Vols!$D34*(1+(SQRT(YEARFRAC($A$2,$A34,2))*(2*$B34))),IF('Forward Curve'!$D$7=DataValidation!$A$3,Vols!$E34*(1+(SQRT(YEARFRAC($A$2,$A34,2))*(2*$B34))),IF('Forward Curve'!$D$7=DataValidation!$A$5,Vols!$D34*(1+(SQRT(YEARFRAC($A$2,$A34,2))*(2*$B34)))+0.03,IF('Forward Curve'!$D$7=DataValidation!$A$6,Vols!$H34*(1+(SQRT(YEARFRAC($A$2,$A34,2))*(2*$B34))),IF('Forward Curve'!$D$7=DataValidation!$A$4,Vols!$F34*(1+(SQRT(YEARFRAC($A$2,$A34,2))*(2*$B34))),"")))))</f>
        <v>1.8887479864692679E-3</v>
      </c>
      <c r="O34" s="46">
        <f t="shared" ref="O34:O42" si="2">O33+(($O$44-$O$32)/12)</f>
        <v>5.2083333333333339E-3</v>
      </c>
      <c r="P34" s="7">
        <f>IF('Forward Curve'!$D$7=DataValidation!$A$2,Vols!$O34,IF('Forward Curve'!$D$7=DataValidation!$A$3,Vols!$O34+(Vols!$E34-Vols!$D34),IF('Forward Curve'!$D$7=DataValidation!$A$5,Vols!$O34+(Vols!$G34-Vols!$D34),IF('Forward Curve'!$D$7=DataValidation!$A$6,Vols!$O34+(Vols!$H34-Vols!$D34),IF('Forward Curve'!$D$7=DataValidation!$A$4,Vols!$O34+(Vols!$F34-Vols!$D34))))))</f>
        <v>5.2083333333333339E-3</v>
      </c>
      <c r="Q34" s="7">
        <f>IF('Forward Curve'!$D$7=DataValidation!$A$2,$D34+0.0025,IF('Forward Curve'!$D$7=DataValidation!$A$3,$E34+0.0025,IF('Forward Curve'!$D$7=DataValidation!$A$5,Vols!$G34+0.0025,IF('Forward Curve'!$D$7=DataValidation!$A$6,Vols!$H34+0.0025,IF('Forward Curve'!$D$7=DataValidation!$A$4,Vols!$F34+0.0025,"")))))</f>
        <v>3.3487999999999999E-3</v>
      </c>
      <c r="R34" s="7">
        <f>IF('Forward Curve'!$D$7=DataValidation!$A$2,$D34+0.005,IF('Forward Curve'!$D$7=DataValidation!$A$3,$E34+0.005,IF('Forward Curve'!$D$7=DataValidation!$A$5,Vols!$G34+0.005,IF('Forward Curve'!$D$7=DataValidation!$A$6,Vols!$H34+0.005,IF('Forward Curve'!$D$7=DataValidation!$A$4,Vols!$F34+0.005,"")))))</f>
        <v>5.8488000000000004E-3</v>
      </c>
      <c r="T34" s="51">
        <f>IF('Forward Curve'!$D$8=DataValidation!$B$2,Vols!$M34,IF('Forward Curve'!$D$8=DataValidation!$B$3,Vols!$L34,IF('Forward Curve'!$D$8=DataValidation!$B$4,Vols!$K34,IF('Forward Curve'!$D$8=DataValidation!$B$5,Vols!$J34,IF('Forward Curve'!$D$8=DataValidation!$B$7,$P34,IF('Forward Curve'!$D$8=DataValidation!$B$8,Vols!$Q34,IF('Forward Curve'!$D$8=DataValidation!$B$9,Vols!$R34,"ERROR")))))))</f>
        <v>1.3687739932346339E-3</v>
      </c>
      <c r="W34" s="37"/>
      <c r="X34" s="37"/>
    </row>
    <row r="35" spans="1:24" x14ac:dyDescent="0.25">
      <c r="A35" s="5">
        <f>'Forward Curve'!$B46</f>
        <v>45044</v>
      </c>
      <c r="B35" s="6">
        <v>0.37310000000000004</v>
      </c>
      <c r="C35" s="7"/>
      <c r="D35" s="6">
        <v>8.518000000000001E-4</v>
      </c>
      <c r="E35" s="6">
        <v>1.8801999999999998E-3</v>
      </c>
      <c r="F35" s="6">
        <v>3.519E-3</v>
      </c>
      <c r="G35" s="43">
        <v>3.08072E-2</v>
      </c>
      <c r="H35" s="43">
        <v>-6.6299999999999996E-4</v>
      </c>
      <c r="I35" s="8"/>
      <c r="J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-2.0808481194676027E-4</v>
      </c>
      <c r="K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3.2185759402661993E-4</v>
      </c>
      <c r="L35" s="7">
        <f>IF('Forward Curve'!$D$7=DataValidation!$A$2,Vols!$D35*(1+(SQRT(YEARFRAC($A$2,$A35,2))*(1*$B35))),IF('Forward Curve'!$D$7=DataValidation!$A$3,Vols!$E35*(1+(SQRT(YEARFRAC($A$2,$A35,2))*(1*$B35))),IF('Forward Curve'!$D$7=DataValidation!$A$5,Vols!$D35*(1+(SQRT(YEARFRAC($A$2,$A35,2))*(1*$B35)))+0.03,IF('Forward Curve'!$D$7=DataValidation!$A$6,Vols!$H35*(1+(SQRT(YEARFRAC($A$2,$A35,2))*(1*$B35))),IF('Forward Curve'!$D$7=DataValidation!$A$4,Vols!$F35*(1+(SQRT(YEARFRAC($A$2,$A35,2))*(1*$B35))),"")))))</f>
        <v>1.3817424059733802E-3</v>
      </c>
      <c r="M35" s="7">
        <f>IF('Forward Curve'!$D$7=DataValidation!$A$2,Vols!$D35*(1+(SQRT(YEARFRAC($A$2,$A35,2))*(2*$B35))),IF('Forward Curve'!$D$7=DataValidation!$A$3,Vols!$E35*(1+(SQRT(YEARFRAC($A$2,$A35,2))*(2*$B35))),IF('Forward Curve'!$D$7=DataValidation!$A$5,Vols!$D35*(1+(SQRT(YEARFRAC($A$2,$A35,2))*(2*$B35)))+0.03,IF('Forward Curve'!$D$7=DataValidation!$A$6,Vols!$H35*(1+(SQRT(YEARFRAC($A$2,$A35,2))*(2*$B35))),IF('Forward Curve'!$D$7=DataValidation!$A$4,Vols!$F35*(1+(SQRT(YEARFRAC($A$2,$A35,2))*(2*$B35))),"")))))</f>
        <v>1.9116848119467603E-3</v>
      </c>
      <c r="O35" s="46">
        <f t="shared" si="2"/>
        <v>7.1875000000000012E-3</v>
      </c>
      <c r="P35" s="7">
        <f>IF('Forward Curve'!$D$7=DataValidation!$A$2,Vols!$O35,IF('Forward Curve'!$D$7=DataValidation!$A$3,Vols!$O35+(Vols!$E35-Vols!$D35),IF('Forward Curve'!$D$7=DataValidation!$A$5,Vols!$O35+(Vols!$G35-Vols!$D35),IF('Forward Curve'!$D$7=DataValidation!$A$6,Vols!$O35+(Vols!$H35-Vols!$D35),IF('Forward Curve'!$D$7=DataValidation!$A$4,Vols!$O35+(Vols!$F35-Vols!$D35))))))</f>
        <v>7.1875000000000012E-3</v>
      </c>
      <c r="Q35" s="7">
        <f>IF('Forward Curve'!$D$7=DataValidation!$A$2,$D35+0.0025,IF('Forward Curve'!$D$7=DataValidation!$A$3,$E35+0.0025,IF('Forward Curve'!$D$7=DataValidation!$A$5,Vols!$G35+0.0025,IF('Forward Curve'!$D$7=DataValidation!$A$6,Vols!$H35+0.0025,IF('Forward Curve'!$D$7=DataValidation!$A$4,Vols!$F35+0.0025,"")))))</f>
        <v>3.3518000000000003E-3</v>
      </c>
      <c r="R35" s="7">
        <f>IF('Forward Curve'!$D$7=DataValidation!$A$2,$D35+0.005,IF('Forward Curve'!$D$7=DataValidation!$A$3,$E35+0.005,IF('Forward Curve'!$D$7=DataValidation!$A$5,Vols!$G35+0.005,IF('Forward Curve'!$D$7=DataValidation!$A$6,Vols!$H35+0.005,IF('Forward Curve'!$D$7=DataValidation!$A$4,Vols!$F35+0.005,"")))))</f>
        <v>5.8517999999999999E-3</v>
      </c>
      <c r="T35" s="51">
        <f>IF('Forward Curve'!$D$8=DataValidation!$B$2,Vols!$M35,IF('Forward Curve'!$D$8=DataValidation!$B$3,Vols!$L35,IF('Forward Curve'!$D$8=DataValidation!$B$4,Vols!$K35,IF('Forward Curve'!$D$8=DataValidation!$B$5,Vols!$J35,IF('Forward Curve'!$D$8=DataValidation!$B$7,$P35,IF('Forward Curve'!$D$8=DataValidation!$B$8,Vols!$Q35,IF('Forward Curve'!$D$8=DataValidation!$B$9,Vols!$R35,"ERROR")))))))</f>
        <v>1.3817424059733802E-3</v>
      </c>
      <c r="W35" s="37"/>
      <c r="X35" s="37"/>
    </row>
    <row r="36" spans="1:24" x14ac:dyDescent="0.25">
      <c r="A36" s="5">
        <f>'Forward Curve'!$B47</f>
        <v>45074</v>
      </c>
      <c r="B36" s="6">
        <v>0.53839999999999999</v>
      </c>
      <c r="C36" s="7"/>
      <c r="D36" s="6">
        <v>8.5500000000000007E-4</v>
      </c>
      <c r="E36" s="6">
        <v>2.1032999999999998E-3</v>
      </c>
      <c r="F36" s="6">
        <v>3.6766999999999998E-3</v>
      </c>
      <c r="G36" s="43">
        <v>3.11151E-2</v>
      </c>
      <c r="H36" s="43">
        <v>-6.9519999999999998E-4</v>
      </c>
      <c r="I36" s="8"/>
      <c r="J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-7.0304229824533335E-4</v>
      </c>
      <c r="K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7.5978850877333364E-5</v>
      </c>
      <c r="L36" s="7">
        <f>IF('Forward Curve'!$D$7=DataValidation!$A$2,Vols!$D36*(1+(SQRT(YEARFRAC($A$2,$A36,2))*(1*$B36))),IF('Forward Curve'!$D$7=DataValidation!$A$3,Vols!$E36*(1+(SQRT(YEARFRAC($A$2,$A36,2))*(1*$B36))),IF('Forward Curve'!$D$7=DataValidation!$A$5,Vols!$D36*(1+(SQRT(YEARFRAC($A$2,$A36,2))*(1*$B36)))+0.03,IF('Forward Curve'!$D$7=DataValidation!$A$6,Vols!$H36*(1+(SQRT(YEARFRAC($A$2,$A36,2))*(1*$B36))),IF('Forward Curve'!$D$7=DataValidation!$A$4,Vols!$F36*(1+(SQRT(YEARFRAC($A$2,$A36,2))*(1*$B36))),"")))))</f>
        <v>1.6340211491226667E-3</v>
      </c>
      <c r="M36" s="7">
        <f>IF('Forward Curve'!$D$7=DataValidation!$A$2,Vols!$D36*(1+(SQRT(YEARFRAC($A$2,$A36,2))*(2*$B36))),IF('Forward Curve'!$D$7=DataValidation!$A$3,Vols!$E36*(1+(SQRT(YEARFRAC($A$2,$A36,2))*(2*$B36))),IF('Forward Curve'!$D$7=DataValidation!$A$5,Vols!$D36*(1+(SQRT(YEARFRAC($A$2,$A36,2))*(2*$B36)))+0.03,IF('Forward Curve'!$D$7=DataValidation!$A$6,Vols!$H36*(1+(SQRT(YEARFRAC($A$2,$A36,2))*(2*$B36))),IF('Forward Curve'!$D$7=DataValidation!$A$4,Vols!$F36*(1+(SQRT(YEARFRAC($A$2,$A36,2))*(2*$B36))),"")))))</f>
        <v>2.4130422982453332E-3</v>
      </c>
      <c r="O36" s="46">
        <f t="shared" si="2"/>
        <v>9.1666666666666684E-3</v>
      </c>
      <c r="P36" s="7">
        <f>IF('Forward Curve'!$D$7=DataValidation!$A$2,Vols!$O36,IF('Forward Curve'!$D$7=DataValidation!$A$3,Vols!$O36+(Vols!$E36-Vols!$D36),IF('Forward Curve'!$D$7=DataValidation!$A$5,Vols!$O36+(Vols!$G36-Vols!$D36),IF('Forward Curve'!$D$7=DataValidation!$A$6,Vols!$O36+(Vols!$H36-Vols!$D36),IF('Forward Curve'!$D$7=DataValidation!$A$4,Vols!$O36+(Vols!$F36-Vols!$D36))))))</f>
        <v>9.1666666666666684E-3</v>
      </c>
      <c r="Q36" s="7">
        <f>IF('Forward Curve'!$D$7=DataValidation!$A$2,$D36+0.0025,IF('Forward Curve'!$D$7=DataValidation!$A$3,$E36+0.0025,IF('Forward Curve'!$D$7=DataValidation!$A$5,Vols!$G36+0.0025,IF('Forward Curve'!$D$7=DataValidation!$A$6,Vols!$H36+0.0025,IF('Forward Curve'!$D$7=DataValidation!$A$4,Vols!$F36+0.0025,"")))))</f>
        <v>3.3550000000000003E-3</v>
      </c>
      <c r="R36" s="7">
        <f>IF('Forward Curve'!$D$7=DataValidation!$A$2,$D36+0.005,IF('Forward Curve'!$D$7=DataValidation!$A$3,$E36+0.005,IF('Forward Curve'!$D$7=DataValidation!$A$5,Vols!$G36+0.005,IF('Forward Curve'!$D$7=DataValidation!$A$6,Vols!$H36+0.005,IF('Forward Curve'!$D$7=DataValidation!$A$4,Vols!$F36+0.005,"")))))</f>
        <v>5.855E-3</v>
      </c>
      <c r="T36" s="51">
        <f>IF('Forward Curve'!$D$8=DataValidation!$B$2,Vols!$M36,IF('Forward Curve'!$D$8=DataValidation!$B$3,Vols!$L36,IF('Forward Curve'!$D$8=DataValidation!$B$4,Vols!$K36,IF('Forward Curve'!$D$8=DataValidation!$B$5,Vols!$J36,IF('Forward Curve'!$D$8=DataValidation!$B$7,$P36,IF('Forward Curve'!$D$8=DataValidation!$B$8,Vols!$Q36,IF('Forward Curve'!$D$8=DataValidation!$B$9,Vols!$R36,"ERROR")))))))</f>
        <v>1.6340211491226667E-3</v>
      </c>
      <c r="W36" s="37"/>
      <c r="X36" s="37"/>
    </row>
    <row r="37" spans="1:24" x14ac:dyDescent="0.25">
      <c r="A37" s="5">
        <f>'Forward Curve'!$B48</f>
        <v>45105</v>
      </c>
      <c r="B37" s="6">
        <v>0.76300000000000001</v>
      </c>
      <c r="C37" s="7"/>
      <c r="D37" s="6">
        <v>8.5800000000000004E-4</v>
      </c>
      <c r="E37" s="6">
        <v>2.3591000000000003E-3</v>
      </c>
      <c r="F37" s="6">
        <v>3.8303999999999999E-3</v>
      </c>
      <c r="G37" s="43">
        <v>3.0645600000000002E-2</v>
      </c>
      <c r="H37" s="43">
        <v>-7.2639999999999998E-4</v>
      </c>
      <c r="I37" s="8"/>
      <c r="J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-1.3908103398572321E-3</v>
      </c>
      <c r="K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-2.6640516992861604E-4</v>
      </c>
      <c r="L37" s="7">
        <f>IF('Forward Curve'!$D$7=DataValidation!$A$2,Vols!$D37*(1+(SQRT(YEARFRAC($A$2,$A37,2))*(1*$B37))),IF('Forward Curve'!$D$7=DataValidation!$A$3,Vols!$E37*(1+(SQRT(YEARFRAC($A$2,$A37,2))*(1*$B37))),IF('Forward Curve'!$D$7=DataValidation!$A$5,Vols!$D37*(1+(SQRT(YEARFRAC($A$2,$A37,2))*(1*$B37)))+0.03,IF('Forward Curve'!$D$7=DataValidation!$A$6,Vols!$H37*(1+(SQRT(YEARFRAC($A$2,$A37,2))*(1*$B37))),IF('Forward Curve'!$D$7=DataValidation!$A$4,Vols!$F37*(1+(SQRT(YEARFRAC($A$2,$A37,2))*(1*$B37))),"")))))</f>
        <v>1.9824051699286163E-3</v>
      </c>
      <c r="M37" s="7">
        <f>IF('Forward Curve'!$D$7=DataValidation!$A$2,Vols!$D37*(1+(SQRT(YEARFRAC($A$2,$A37,2))*(2*$B37))),IF('Forward Curve'!$D$7=DataValidation!$A$3,Vols!$E37*(1+(SQRT(YEARFRAC($A$2,$A37,2))*(2*$B37))),IF('Forward Curve'!$D$7=DataValidation!$A$5,Vols!$D37*(1+(SQRT(YEARFRAC($A$2,$A37,2))*(2*$B37)))+0.03,IF('Forward Curve'!$D$7=DataValidation!$A$6,Vols!$H37*(1+(SQRT(YEARFRAC($A$2,$A37,2))*(2*$B37))),IF('Forward Curve'!$D$7=DataValidation!$A$4,Vols!$F37*(1+(SQRT(YEARFRAC($A$2,$A37,2))*(2*$B37))),"")))))</f>
        <v>3.1068103398572324E-3</v>
      </c>
      <c r="O37" s="46">
        <f t="shared" si="2"/>
        <v>1.1145833333333336E-2</v>
      </c>
      <c r="P37" s="7">
        <f>IF('Forward Curve'!$D$7=DataValidation!$A$2,Vols!$O37,IF('Forward Curve'!$D$7=DataValidation!$A$3,Vols!$O37+(Vols!$E37-Vols!$D37),IF('Forward Curve'!$D$7=DataValidation!$A$5,Vols!$O37+(Vols!$G37-Vols!$D37),IF('Forward Curve'!$D$7=DataValidation!$A$6,Vols!$O37+(Vols!$H37-Vols!$D37),IF('Forward Curve'!$D$7=DataValidation!$A$4,Vols!$O37+(Vols!$F37-Vols!$D37))))))</f>
        <v>1.1145833333333336E-2</v>
      </c>
      <c r="Q37" s="7">
        <f>IF('Forward Curve'!$D$7=DataValidation!$A$2,$D37+0.0025,IF('Forward Curve'!$D$7=DataValidation!$A$3,$E37+0.0025,IF('Forward Curve'!$D$7=DataValidation!$A$5,Vols!$G37+0.0025,IF('Forward Curve'!$D$7=DataValidation!$A$6,Vols!$H37+0.0025,IF('Forward Curve'!$D$7=DataValidation!$A$4,Vols!$F37+0.0025,"")))))</f>
        <v>3.3579999999999999E-3</v>
      </c>
      <c r="R37" s="7">
        <f>IF('Forward Curve'!$D$7=DataValidation!$A$2,$D37+0.005,IF('Forward Curve'!$D$7=DataValidation!$A$3,$E37+0.005,IF('Forward Curve'!$D$7=DataValidation!$A$5,Vols!$G37+0.005,IF('Forward Curve'!$D$7=DataValidation!$A$6,Vols!$H37+0.005,IF('Forward Curve'!$D$7=DataValidation!$A$4,Vols!$F37+0.005,"")))))</f>
        <v>5.8580000000000004E-3</v>
      </c>
      <c r="T37" s="51">
        <f>IF('Forward Curve'!$D$8=DataValidation!$B$2,Vols!$M37,IF('Forward Curve'!$D$8=DataValidation!$B$3,Vols!$L37,IF('Forward Curve'!$D$8=DataValidation!$B$4,Vols!$K37,IF('Forward Curve'!$D$8=DataValidation!$B$5,Vols!$J37,IF('Forward Curve'!$D$8=DataValidation!$B$7,$P37,IF('Forward Curve'!$D$8=DataValidation!$B$8,Vols!$Q37,IF('Forward Curve'!$D$8=DataValidation!$B$9,Vols!$R37,"ERROR")))))))</f>
        <v>1.9824051699286163E-3</v>
      </c>
      <c r="W37" s="37"/>
      <c r="X37" s="37"/>
    </row>
    <row r="38" spans="1:24" x14ac:dyDescent="0.25">
      <c r="A38" s="5">
        <f>'Forward Curve'!$B49</f>
        <v>45135</v>
      </c>
      <c r="B38" s="6">
        <v>0.76900000000000002</v>
      </c>
      <c r="C38" s="7"/>
      <c r="D38" s="6">
        <v>1.4699000000000001E-3</v>
      </c>
      <c r="E38" s="6">
        <v>2.6445999999999996E-3</v>
      </c>
      <c r="F38" s="6">
        <v>4.0000999999999995E-3</v>
      </c>
      <c r="G38" s="43">
        <v>3.1039799999999999E-2</v>
      </c>
      <c r="H38" s="43">
        <v>-7.5660000000000007E-4</v>
      </c>
      <c r="I38" s="8"/>
      <c r="J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-2.4674515615083956E-3</v>
      </c>
      <c r="K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-4.9877578075419775E-4</v>
      </c>
      <c r="L38" s="7">
        <f>IF('Forward Curve'!$D$7=DataValidation!$A$2,Vols!$D38*(1+(SQRT(YEARFRAC($A$2,$A38,2))*(1*$B38))),IF('Forward Curve'!$D$7=DataValidation!$A$3,Vols!$E38*(1+(SQRT(YEARFRAC($A$2,$A38,2))*(1*$B38))),IF('Forward Curve'!$D$7=DataValidation!$A$5,Vols!$D38*(1+(SQRT(YEARFRAC($A$2,$A38,2))*(1*$B38)))+0.03,IF('Forward Curve'!$D$7=DataValidation!$A$6,Vols!$H38*(1+(SQRT(YEARFRAC($A$2,$A38,2))*(1*$B38))),IF('Forward Curve'!$D$7=DataValidation!$A$4,Vols!$F38*(1+(SQRT(YEARFRAC($A$2,$A38,2))*(1*$B38))),"")))))</f>
        <v>3.4385757807541984E-3</v>
      </c>
      <c r="M38" s="7">
        <f>IF('Forward Curve'!$D$7=DataValidation!$A$2,Vols!$D38*(1+(SQRT(YEARFRAC($A$2,$A38,2))*(2*$B38))),IF('Forward Curve'!$D$7=DataValidation!$A$3,Vols!$E38*(1+(SQRT(YEARFRAC($A$2,$A38,2))*(2*$B38))),IF('Forward Curve'!$D$7=DataValidation!$A$5,Vols!$D38*(1+(SQRT(YEARFRAC($A$2,$A38,2))*(2*$B38)))+0.03,IF('Forward Curve'!$D$7=DataValidation!$A$6,Vols!$H38*(1+(SQRT(YEARFRAC($A$2,$A38,2))*(2*$B38))),IF('Forward Curve'!$D$7=DataValidation!$A$4,Vols!$F38*(1+(SQRT(YEARFRAC($A$2,$A38,2))*(2*$B38))),"")))))</f>
        <v>5.4072515615083963E-3</v>
      </c>
      <c r="O38" s="46">
        <f t="shared" si="2"/>
        <v>1.3125000000000003E-2</v>
      </c>
      <c r="P38" s="7">
        <f>IF('Forward Curve'!$D$7=DataValidation!$A$2,Vols!$O38,IF('Forward Curve'!$D$7=DataValidation!$A$3,Vols!$O38+(Vols!$E38-Vols!$D38),IF('Forward Curve'!$D$7=DataValidation!$A$5,Vols!$O38+(Vols!$G38-Vols!$D38),IF('Forward Curve'!$D$7=DataValidation!$A$6,Vols!$O38+(Vols!$H38-Vols!$D38),IF('Forward Curve'!$D$7=DataValidation!$A$4,Vols!$O38+(Vols!$F38-Vols!$D38))))))</f>
        <v>1.3125000000000003E-2</v>
      </c>
      <c r="Q38" s="7">
        <f>IF('Forward Curve'!$D$7=DataValidation!$A$2,$D38+0.0025,IF('Forward Curve'!$D$7=DataValidation!$A$3,$E38+0.0025,IF('Forward Curve'!$D$7=DataValidation!$A$5,Vols!$G38+0.0025,IF('Forward Curve'!$D$7=DataValidation!$A$6,Vols!$H38+0.0025,IF('Forward Curve'!$D$7=DataValidation!$A$4,Vols!$F38+0.0025,"")))))</f>
        <v>3.9699000000000002E-3</v>
      </c>
      <c r="R38" s="7">
        <f>IF('Forward Curve'!$D$7=DataValidation!$A$2,$D38+0.005,IF('Forward Curve'!$D$7=DataValidation!$A$3,$E38+0.005,IF('Forward Curve'!$D$7=DataValidation!$A$5,Vols!$G38+0.005,IF('Forward Curve'!$D$7=DataValidation!$A$6,Vols!$H38+0.005,IF('Forward Curve'!$D$7=DataValidation!$A$4,Vols!$F38+0.005,"")))))</f>
        <v>6.4699000000000007E-3</v>
      </c>
      <c r="T38" s="51">
        <f>IF('Forward Curve'!$D$8=DataValidation!$B$2,Vols!$M38,IF('Forward Curve'!$D$8=DataValidation!$B$3,Vols!$L38,IF('Forward Curve'!$D$8=DataValidation!$B$4,Vols!$K38,IF('Forward Curve'!$D$8=DataValidation!$B$5,Vols!$J38,IF('Forward Curve'!$D$8=DataValidation!$B$7,$P38,IF('Forward Curve'!$D$8=DataValidation!$B$8,Vols!$Q38,IF('Forward Curve'!$D$8=DataValidation!$B$9,Vols!$R38,"ERROR")))))))</f>
        <v>3.4385757807541984E-3</v>
      </c>
      <c r="W38" s="37"/>
      <c r="X38" s="37"/>
    </row>
    <row r="39" spans="1:24" x14ac:dyDescent="0.25">
      <c r="A39" s="5">
        <f>'Forward Curve'!$B50</f>
        <v>45166</v>
      </c>
      <c r="B39" s="6">
        <v>0.76450000000000007</v>
      </c>
      <c r="C39" s="7"/>
      <c r="D39" s="6">
        <v>1.6001000000000001E-3</v>
      </c>
      <c r="E39" s="6">
        <v>2.7196999999999998E-3</v>
      </c>
      <c r="F39" s="6">
        <v>4.0597000000000003E-3</v>
      </c>
      <c r="G39" s="43">
        <v>3.16701E-2</v>
      </c>
      <c r="H39" s="43">
        <v>2.5489999999999996E-4</v>
      </c>
      <c r="I39" s="8"/>
      <c r="J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-2.7209892681757521E-3</v>
      </c>
      <c r="K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-5.6044463408787596E-4</v>
      </c>
      <c r="L39" s="7">
        <f>IF('Forward Curve'!$D$7=DataValidation!$A$2,Vols!$D39*(1+(SQRT(YEARFRAC($A$2,$A39,2))*(1*$B39))),IF('Forward Curve'!$D$7=DataValidation!$A$3,Vols!$E39*(1+(SQRT(YEARFRAC($A$2,$A39,2))*(1*$B39))),IF('Forward Curve'!$D$7=DataValidation!$A$5,Vols!$D39*(1+(SQRT(YEARFRAC($A$2,$A39,2))*(1*$B39)))+0.03,IF('Forward Curve'!$D$7=DataValidation!$A$6,Vols!$H39*(1+(SQRT(YEARFRAC($A$2,$A39,2))*(1*$B39))),IF('Forward Curve'!$D$7=DataValidation!$A$4,Vols!$F39*(1+(SQRT(YEARFRAC($A$2,$A39,2))*(1*$B39))),"")))))</f>
        <v>3.760644634087876E-3</v>
      </c>
      <c r="M39" s="7">
        <f>IF('Forward Curve'!$D$7=DataValidation!$A$2,Vols!$D39*(1+(SQRT(YEARFRAC($A$2,$A39,2))*(2*$B39))),IF('Forward Curve'!$D$7=DataValidation!$A$3,Vols!$E39*(1+(SQRT(YEARFRAC($A$2,$A39,2))*(2*$B39))),IF('Forward Curve'!$D$7=DataValidation!$A$5,Vols!$D39*(1+(SQRT(YEARFRAC($A$2,$A39,2))*(2*$B39)))+0.03,IF('Forward Curve'!$D$7=DataValidation!$A$6,Vols!$H39*(1+(SQRT(YEARFRAC($A$2,$A39,2))*(2*$B39))),IF('Forward Curve'!$D$7=DataValidation!$A$4,Vols!$F39*(1+(SQRT(YEARFRAC($A$2,$A39,2))*(2*$B39))),"")))))</f>
        <v>5.9211892681757519E-3</v>
      </c>
      <c r="O39" s="46">
        <f t="shared" si="2"/>
        <v>1.510416666666667E-2</v>
      </c>
      <c r="P39" s="7">
        <f>IF('Forward Curve'!$D$7=DataValidation!$A$2,Vols!$O39,IF('Forward Curve'!$D$7=DataValidation!$A$3,Vols!$O39+(Vols!$E39-Vols!$D39),IF('Forward Curve'!$D$7=DataValidation!$A$5,Vols!$O39+(Vols!$G39-Vols!$D39),IF('Forward Curve'!$D$7=DataValidation!$A$6,Vols!$O39+(Vols!$H39-Vols!$D39),IF('Forward Curve'!$D$7=DataValidation!$A$4,Vols!$O39+(Vols!$F39-Vols!$D39))))))</f>
        <v>1.510416666666667E-2</v>
      </c>
      <c r="Q39" s="7">
        <f>IF('Forward Curve'!$D$7=DataValidation!$A$2,$D39+0.0025,IF('Forward Curve'!$D$7=DataValidation!$A$3,$E39+0.0025,IF('Forward Curve'!$D$7=DataValidation!$A$5,Vols!$G39+0.0025,IF('Forward Curve'!$D$7=DataValidation!$A$6,Vols!$H39+0.0025,IF('Forward Curve'!$D$7=DataValidation!$A$4,Vols!$F39+0.0025,"")))))</f>
        <v>4.1001000000000006E-3</v>
      </c>
      <c r="R39" s="7">
        <f>IF('Forward Curve'!$D$7=DataValidation!$A$2,$D39+0.005,IF('Forward Curve'!$D$7=DataValidation!$A$3,$E39+0.005,IF('Forward Curve'!$D$7=DataValidation!$A$5,Vols!$G39+0.005,IF('Forward Curve'!$D$7=DataValidation!$A$6,Vols!$H39+0.005,IF('Forward Curve'!$D$7=DataValidation!$A$4,Vols!$F39+0.005,"")))))</f>
        <v>6.6001000000000002E-3</v>
      </c>
      <c r="T39" s="51">
        <f>IF('Forward Curve'!$D$8=DataValidation!$B$2,Vols!$M39,IF('Forward Curve'!$D$8=DataValidation!$B$3,Vols!$L39,IF('Forward Curve'!$D$8=DataValidation!$B$4,Vols!$K39,IF('Forward Curve'!$D$8=DataValidation!$B$5,Vols!$J39,IF('Forward Curve'!$D$8=DataValidation!$B$7,$P39,IF('Forward Curve'!$D$8=DataValidation!$B$8,Vols!$Q39,IF('Forward Curve'!$D$8=DataValidation!$B$9,Vols!$R39,"ERROR")))))))</f>
        <v>3.760644634087876E-3</v>
      </c>
      <c r="W39" s="37"/>
      <c r="X39" s="37"/>
    </row>
    <row r="40" spans="1:24" x14ac:dyDescent="0.25">
      <c r="A40" s="5">
        <f>'Forward Curve'!$B51</f>
        <v>45197</v>
      </c>
      <c r="B40" s="6">
        <v>0.76209999999999989</v>
      </c>
      <c r="C40" s="7"/>
      <c r="D40" s="6">
        <v>1.6428E-3</v>
      </c>
      <c r="E40" s="6">
        <v>2.761E-3</v>
      </c>
      <c r="F40" s="6">
        <v>4.1007999999999999E-3</v>
      </c>
      <c r="G40" s="43">
        <v>3.1089000000000002E-2</v>
      </c>
      <c r="H40" s="43">
        <v>2.7930000000000001E-4</v>
      </c>
      <c r="I40" s="8"/>
      <c r="J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-2.840298752547946E-3</v>
      </c>
      <c r="K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-5.9874937627397301E-4</v>
      </c>
      <c r="L40" s="7">
        <f>IF('Forward Curve'!$D$7=DataValidation!$A$2,Vols!$D40*(1+(SQRT(YEARFRAC($A$2,$A40,2))*(1*$B40))),IF('Forward Curve'!$D$7=DataValidation!$A$3,Vols!$E40*(1+(SQRT(YEARFRAC($A$2,$A40,2))*(1*$B40))),IF('Forward Curve'!$D$7=DataValidation!$A$5,Vols!$D40*(1+(SQRT(YEARFRAC($A$2,$A40,2))*(1*$B40)))+0.03,IF('Forward Curve'!$D$7=DataValidation!$A$6,Vols!$H40*(1+(SQRT(YEARFRAC($A$2,$A40,2))*(1*$B40))),IF('Forward Curve'!$D$7=DataValidation!$A$4,Vols!$F40*(1+(SQRT(YEARFRAC($A$2,$A40,2))*(1*$B40))),"")))))</f>
        <v>3.8843493762739734E-3</v>
      </c>
      <c r="M40" s="7">
        <f>IF('Forward Curve'!$D$7=DataValidation!$A$2,Vols!$D40*(1+(SQRT(YEARFRAC($A$2,$A40,2))*(2*$B40))),IF('Forward Curve'!$D$7=DataValidation!$A$3,Vols!$E40*(1+(SQRT(YEARFRAC($A$2,$A40,2))*(2*$B40))),IF('Forward Curve'!$D$7=DataValidation!$A$5,Vols!$D40*(1+(SQRT(YEARFRAC($A$2,$A40,2))*(2*$B40)))+0.03,IF('Forward Curve'!$D$7=DataValidation!$A$6,Vols!$H40*(1+(SQRT(YEARFRAC($A$2,$A40,2))*(2*$B40))),IF('Forward Curve'!$D$7=DataValidation!$A$4,Vols!$F40*(1+(SQRT(YEARFRAC($A$2,$A40,2))*(2*$B40))),"")))))</f>
        <v>6.1258987525479461E-3</v>
      </c>
      <c r="O40" s="46">
        <f t="shared" si="2"/>
        <v>1.7083333333333336E-2</v>
      </c>
      <c r="P40" s="7">
        <f>IF('Forward Curve'!$D$7=DataValidation!$A$2,Vols!$O40,IF('Forward Curve'!$D$7=DataValidation!$A$3,Vols!$O40+(Vols!$E40-Vols!$D40),IF('Forward Curve'!$D$7=DataValidation!$A$5,Vols!$O40+(Vols!$G40-Vols!$D40),IF('Forward Curve'!$D$7=DataValidation!$A$6,Vols!$O40+(Vols!$H40-Vols!$D40),IF('Forward Curve'!$D$7=DataValidation!$A$4,Vols!$O40+(Vols!$F40-Vols!$D40))))))</f>
        <v>1.7083333333333336E-2</v>
      </c>
      <c r="Q40" s="7">
        <f>IF('Forward Curve'!$D$7=DataValidation!$A$2,$D40+0.0025,IF('Forward Curve'!$D$7=DataValidation!$A$3,$E40+0.0025,IF('Forward Curve'!$D$7=DataValidation!$A$5,Vols!$G40+0.0025,IF('Forward Curve'!$D$7=DataValidation!$A$6,Vols!$H40+0.0025,IF('Forward Curve'!$D$7=DataValidation!$A$4,Vols!$F40+0.0025,"")))))</f>
        <v>4.1428000000000003E-3</v>
      </c>
      <c r="R40" s="7">
        <f>IF('Forward Curve'!$D$7=DataValidation!$A$2,$D40+0.005,IF('Forward Curve'!$D$7=DataValidation!$A$3,$E40+0.005,IF('Forward Curve'!$D$7=DataValidation!$A$5,Vols!$G40+0.005,IF('Forward Curve'!$D$7=DataValidation!$A$6,Vols!$H40+0.005,IF('Forward Curve'!$D$7=DataValidation!$A$4,Vols!$F40+0.005,"")))))</f>
        <v>6.6427999999999999E-3</v>
      </c>
      <c r="T40" s="51">
        <f>IF('Forward Curve'!$D$8=DataValidation!$B$2,Vols!$M40,IF('Forward Curve'!$D$8=DataValidation!$B$3,Vols!$L40,IF('Forward Curve'!$D$8=DataValidation!$B$4,Vols!$K40,IF('Forward Curve'!$D$8=DataValidation!$B$5,Vols!$J40,IF('Forward Curve'!$D$8=DataValidation!$B$7,$P40,IF('Forward Curve'!$D$8=DataValidation!$B$8,Vols!$Q40,IF('Forward Curve'!$D$8=DataValidation!$B$9,Vols!$R40,"ERROR")))))))</f>
        <v>3.8843493762739734E-3</v>
      </c>
      <c r="W40" s="37"/>
      <c r="X40" s="37"/>
    </row>
    <row r="41" spans="1:24" x14ac:dyDescent="0.25">
      <c r="A41" s="5">
        <f>'Forward Curve'!$B52</f>
        <v>45227</v>
      </c>
      <c r="B41" s="6">
        <v>0.7609999999999999</v>
      </c>
      <c r="C41" s="7"/>
      <c r="D41" s="6">
        <v>1.6876E-3</v>
      </c>
      <c r="E41" s="6">
        <v>2.8073E-3</v>
      </c>
      <c r="F41" s="6">
        <v>4.1478000000000001E-3</v>
      </c>
      <c r="G41" s="43">
        <v>3.1730700000000001E-2</v>
      </c>
      <c r="H41" s="43">
        <v>3.0460000000000003E-4</v>
      </c>
      <c r="I41" s="8"/>
      <c r="J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-2.97049959489131E-3</v>
      </c>
      <c r="K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-6.4144979744565486E-4</v>
      </c>
      <c r="L41" s="7">
        <f>IF('Forward Curve'!$D$7=DataValidation!$A$2,Vols!$D41*(1+(SQRT(YEARFRAC($A$2,$A41,2))*(1*$B41))),IF('Forward Curve'!$D$7=DataValidation!$A$3,Vols!$E41*(1+(SQRT(YEARFRAC($A$2,$A41,2))*(1*$B41))),IF('Forward Curve'!$D$7=DataValidation!$A$5,Vols!$D41*(1+(SQRT(YEARFRAC($A$2,$A41,2))*(1*$B41)))+0.03,IF('Forward Curve'!$D$7=DataValidation!$A$6,Vols!$H41*(1+(SQRT(YEARFRAC($A$2,$A41,2))*(1*$B41))),IF('Forward Curve'!$D$7=DataValidation!$A$4,Vols!$F41*(1+(SQRT(YEARFRAC($A$2,$A41,2))*(1*$B41))),"")))))</f>
        <v>4.0166497974456544E-3</v>
      </c>
      <c r="M41" s="7">
        <f>IF('Forward Curve'!$D$7=DataValidation!$A$2,Vols!$D41*(1+(SQRT(YEARFRAC($A$2,$A41,2))*(2*$B41))),IF('Forward Curve'!$D$7=DataValidation!$A$3,Vols!$E41*(1+(SQRT(YEARFRAC($A$2,$A41,2))*(2*$B41))),IF('Forward Curve'!$D$7=DataValidation!$A$5,Vols!$D41*(1+(SQRT(YEARFRAC($A$2,$A41,2))*(2*$B41)))+0.03,IF('Forward Curve'!$D$7=DataValidation!$A$6,Vols!$H41*(1+(SQRT(YEARFRAC($A$2,$A41,2))*(2*$B41))),IF('Forward Curve'!$D$7=DataValidation!$A$4,Vols!$F41*(1+(SQRT(YEARFRAC($A$2,$A41,2))*(2*$B41))),"")))))</f>
        <v>6.3456995948913096E-3</v>
      </c>
      <c r="O41" s="46">
        <f t="shared" si="2"/>
        <v>1.9062500000000003E-2</v>
      </c>
      <c r="P41" s="7">
        <f>IF('Forward Curve'!$D$7=DataValidation!$A$2,Vols!$O41,IF('Forward Curve'!$D$7=DataValidation!$A$3,Vols!$O41+(Vols!$E41-Vols!$D41),IF('Forward Curve'!$D$7=DataValidation!$A$5,Vols!$O41+(Vols!$G41-Vols!$D41),IF('Forward Curve'!$D$7=DataValidation!$A$6,Vols!$O41+(Vols!$H41-Vols!$D41),IF('Forward Curve'!$D$7=DataValidation!$A$4,Vols!$O41+(Vols!$F41-Vols!$D41))))))</f>
        <v>1.9062500000000003E-2</v>
      </c>
      <c r="Q41" s="7">
        <f>IF('Forward Curve'!$D$7=DataValidation!$A$2,$D41+0.0025,IF('Forward Curve'!$D$7=DataValidation!$A$3,$E41+0.0025,IF('Forward Curve'!$D$7=DataValidation!$A$5,Vols!$G41+0.0025,IF('Forward Curve'!$D$7=DataValidation!$A$6,Vols!$H41+0.0025,IF('Forward Curve'!$D$7=DataValidation!$A$4,Vols!$F41+0.0025,"")))))</f>
        <v>4.1875999999999997E-3</v>
      </c>
      <c r="R41" s="7">
        <f>IF('Forward Curve'!$D$7=DataValidation!$A$2,$D41+0.005,IF('Forward Curve'!$D$7=DataValidation!$A$3,$E41+0.005,IF('Forward Curve'!$D$7=DataValidation!$A$5,Vols!$G41+0.005,IF('Forward Curve'!$D$7=DataValidation!$A$6,Vols!$H41+0.005,IF('Forward Curve'!$D$7=DataValidation!$A$4,Vols!$F41+0.005,"")))))</f>
        <v>6.6876000000000001E-3</v>
      </c>
      <c r="T41" s="51">
        <f>IF('Forward Curve'!$D$8=DataValidation!$B$2,Vols!$M41,IF('Forward Curve'!$D$8=DataValidation!$B$3,Vols!$L41,IF('Forward Curve'!$D$8=DataValidation!$B$4,Vols!$K41,IF('Forward Curve'!$D$8=DataValidation!$B$5,Vols!$J41,IF('Forward Curve'!$D$8=DataValidation!$B$7,$P41,IF('Forward Curve'!$D$8=DataValidation!$B$8,Vols!$Q41,IF('Forward Curve'!$D$8=DataValidation!$B$9,Vols!$R41,"ERROR")))))))</f>
        <v>4.0166497974456544E-3</v>
      </c>
      <c r="W41" s="37"/>
      <c r="X41" s="37"/>
    </row>
    <row r="42" spans="1:24" x14ac:dyDescent="0.25">
      <c r="A42" s="5">
        <f>'Forward Curve'!$B53</f>
        <v>45258</v>
      </c>
      <c r="B42" s="6">
        <v>0.75930000000000009</v>
      </c>
      <c r="C42" s="7"/>
      <c r="D42" s="6">
        <v>1.7294999999999999E-3</v>
      </c>
      <c r="E42" s="6">
        <v>2.8492000000000001E-3</v>
      </c>
      <c r="F42" s="6">
        <v>4.1917999999999999E-3</v>
      </c>
      <c r="G42" s="43">
        <v>3.1774200000000002E-2</v>
      </c>
      <c r="H42" s="43">
        <v>3.2899999999999997E-4</v>
      </c>
      <c r="I42" s="8"/>
      <c r="J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-3.0955392494279471E-3</v>
      </c>
      <c r="K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-6.8301962471397357E-4</v>
      </c>
      <c r="L42" s="7">
        <f>IF('Forward Curve'!$D$7=DataValidation!$A$2,Vols!$D42*(1+(SQRT(YEARFRAC($A$2,$A42,2))*(1*$B42))),IF('Forward Curve'!$D$7=DataValidation!$A$3,Vols!$E42*(1+(SQRT(YEARFRAC($A$2,$A42,2))*(1*$B42))),IF('Forward Curve'!$D$7=DataValidation!$A$5,Vols!$D42*(1+(SQRT(YEARFRAC($A$2,$A42,2))*(1*$B42)))+0.03,IF('Forward Curve'!$D$7=DataValidation!$A$6,Vols!$H42*(1+(SQRT(YEARFRAC($A$2,$A42,2))*(1*$B42))),IF('Forward Curve'!$D$7=DataValidation!$A$4,Vols!$F42*(1+(SQRT(YEARFRAC($A$2,$A42,2))*(1*$B42))),"")))))</f>
        <v>4.1420196247139735E-3</v>
      </c>
      <c r="M42" s="7">
        <f>IF('Forward Curve'!$D$7=DataValidation!$A$2,Vols!$D42*(1+(SQRT(YEARFRAC($A$2,$A42,2))*(2*$B42))),IF('Forward Curve'!$D$7=DataValidation!$A$3,Vols!$E42*(1+(SQRT(YEARFRAC($A$2,$A42,2))*(2*$B42))),IF('Forward Curve'!$D$7=DataValidation!$A$5,Vols!$D42*(1+(SQRT(YEARFRAC($A$2,$A42,2))*(2*$B42)))+0.03,IF('Forward Curve'!$D$7=DataValidation!$A$6,Vols!$H42*(1+(SQRT(YEARFRAC($A$2,$A42,2))*(2*$B42))),IF('Forward Curve'!$D$7=DataValidation!$A$4,Vols!$F42*(1+(SQRT(YEARFRAC($A$2,$A42,2))*(2*$B42))),"")))))</f>
        <v>6.5545392494279469E-3</v>
      </c>
      <c r="O42" s="46">
        <f t="shared" si="2"/>
        <v>2.104166666666667E-2</v>
      </c>
      <c r="P42" s="7">
        <f>IF('Forward Curve'!$D$7=DataValidation!$A$2,Vols!$O42,IF('Forward Curve'!$D$7=DataValidation!$A$3,Vols!$O42+(Vols!$E42-Vols!$D42),IF('Forward Curve'!$D$7=DataValidation!$A$5,Vols!$O42+(Vols!$G42-Vols!$D42),IF('Forward Curve'!$D$7=DataValidation!$A$6,Vols!$O42+(Vols!$H42-Vols!$D42),IF('Forward Curve'!$D$7=DataValidation!$A$4,Vols!$O42+(Vols!$F42-Vols!$D42))))))</f>
        <v>2.104166666666667E-2</v>
      </c>
      <c r="Q42" s="7">
        <f>IF('Forward Curve'!$D$7=DataValidation!$A$2,$D42+0.0025,IF('Forward Curve'!$D$7=DataValidation!$A$3,$E42+0.0025,IF('Forward Curve'!$D$7=DataValidation!$A$5,Vols!$G42+0.0025,IF('Forward Curve'!$D$7=DataValidation!$A$6,Vols!$H42+0.0025,IF('Forward Curve'!$D$7=DataValidation!$A$4,Vols!$F42+0.0025,"")))))</f>
        <v>4.2294999999999998E-3</v>
      </c>
      <c r="R42" s="7">
        <f>IF('Forward Curve'!$D$7=DataValidation!$A$2,$D42+0.005,IF('Forward Curve'!$D$7=DataValidation!$A$3,$E42+0.005,IF('Forward Curve'!$D$7=DataValidation!$A$5,Vols!$G42+0.005,IF('Forward Curve'!$D$7=DataValidation!$A$6,Vols!$H42+0.005,IF('Forward Curve'!$D$7=DataValidation!$A$4,Vols!$F42+0.005,"")))))</f>
        <v>6.7295000000000002E-3</v>
      </c>
      <c r="T42" s="51">
        <f>IF('Forward Curve'!$D$8=DataValidation!$B$2,Vols!$M42,IF('Forward Curve'!$D$8=DataValidation!$B$3,Vols!$L42,IF('Forward Curve'!$D$8=DataValidation!$B$4,Vols!$K42,IF('Forward Curve'!$D$8=DataValidation!$B$5,Vols!$J42,IF('Forward Curve'!$D$8=DataValidation!$B$7,$P42,IF('Forward Curve'!$D$8=DataValidation!$B$8,Vols!$Q42,IF('Forward Curve'!$D$8=DataValidation!$B$9,Vols!$R42,"ERROR")))))))</f>
        <v>4.1420196247139735E-3</v>
      </c>
      <c r="W42" s="37"/>
      <c r="X42" s="37"/>
    </row>
    <row r="43" spans="1:24" x14ac:dyDescent="0.25">
      <c r="A43" s="5">
        <f>'Forward Curve'!$B54</f>
        <v>45288</v>
      </c>
      <c r="B43" s="6">
        <v>0.75760000000000005</v>
      </c>
      <c r="C43" s="7"/>
      <c r="D43" s="6">
        <v>1.7721E-3</v>
      </c>
      <c r="E43" s="6">
        <v>2.8897000000000003E-3</v>
      </c>
      <c r="F43" s="6">
        <v>4.2329000000000004E-3</v>
      </c>
      <c r="G43" s="43">
        <v>3.0777899999999997E-2</v>
      </c>
      <c r="H43" s="43">
        <v>3.5389999999999998E-4</v>
      </c>
      <c r="I43" s="8"/>
      <c r="J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-3.2212454509306962E-3</v>
      </c>
      <c r="K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-7.2457272546534799E-4</v>
      </c>
      <c r="L43" s="7">
        <f>IF('Forward Curve'!$D$7=DataValidation!$A$2,Vols!$D43*(1+(SQRT(YEARFRAC($A$2,$A43,2))*(1*$B43))),IF('Forward Curve'!$D$7=DataValidation!$A$3,Vols!$E43*(1+(SQRT(YEARFRAC($A$2,$A43,2))*(1*$B43))),IF('Forward Curve'!$D$7=DataValidation!$A$5,Vols!$D43*(1+(SQRT(YEARFRAC($A$2,$A43,2))*(1*$B43)))+0.03,IF('Forward Curve'!$D$7=DataValidation!$A$6,Vols!$H43*(1+(SQRT(YEARFRAC($A$2,$A43,2))*(1*$B43))),IF('Forward Curve'!$D$7=DataValidation!$A$4,Vols!$F43*(1+(SQRT(YEARFRAC($A$2,$A43,2))*(1*$B43))),"")))))</f>
        <v>4.2687727254653481E-3</v>
      </c>
      <c r="M43" s="7">
        <f>IF('Forward Curve'!$D$7=DataValidation!$A$2,Vols!$D43*(1+(SQRT(YEARFRAC($A$2,$A43,2))*(2*$B43))),IF('Forward Curve'!$D$7=DataValidation!$A$3,Vols!$E43*(1+(SQRT(YEARFRAC($A$2,$A43,2))*(2*$B43))),IF('Forward Curve'!$D$7=DataValidation!$A$5,Vols!$D43*(1+(SQRT(YEARFRAC($A$2,$A43,2))*(2*$B43)))+0.03,IF('Forward Curve'!$D$7=DataValidation!$A$6,Vols!$H43*(1+(SQRT(YEARFRAC($A$2,$A43,2))*(2*$B43))),IF('Forward Curve'!$D$7=DataValidation!$A$4,Vols!$F43*(1+(SQRT(YEARFRAC($A$2,$A43,2))*(2*$B43))),"")))))</f>
        <v>6.7654454509306957E-3</v>
      </c>
      <c r="O43" s="46">
        <f>O42+(($O$44-$O$32)/12)</f>
        <v>2.3020833333333338E-2</v>
      </c>
      <c r="P43" s="7">
        <f>IF('Forward Curve'!$D$7=DataValidation!$A$2,Vols!$O43,IF('Forward Curve'!$D$7=DataValidation!$A$3,Vols!$O43+(Vols!$E43-Vols!$D43),IF('Forward Curve'!$D$7=DataValidation!$A$5,Vols!$O43+(Vols!$G43-Vols!$D43),IF('Forward Curve'!$D$7=DataValidation!$A$6,Vols!$O43+(Vols!$H43-Vols!$D43),IF('Forward Curve'!$D$7=DataValidation!$A$4,Vols!$O43+(Vols!$F43-Vols!$D43))))))</f>
        <v>2.3020833333333338E-2</v>
      </c>
      <c r="Q43" s="7">
        <f>IF('Forward Curve'!$D$7=DataValidation!$A$2,$D43+0.0025,IF('Forward Curve'!$D$7=DataValidation!$A$3,$E43+0.0025,IF('Forward Curve'!$D$7=DataValidation!$A$5,Vols!$G43+0.0025,IF('Forward Curve'!$D$7=DataValidation!$A$6,Vols!$H43+0.0025,IF('Forward Curve'!$D$7=DataValidation!$A$4,Vols!$F43+0.0025,"")))))</f>
        <v>4.2721E-3</v>
      </c>
      <c r="R43" s="7">
        <f>IF('Forward Curve'!$D$7=DataValidation!$A$2,$D43+0.005,IF('Forward Curve'!$D$7=DataValidation!$A$3,$E43+0.005,IF('Forward Curve'!$D$7=DataValidation!$A$5,Vols!$G43+0.005,IF('Forward Curve'!$D$7=DataValidation!$A$6,Vols!$H43+0.005,IF('Forward Curve'!$D$7=DataValidation!$A$4,Vols!$F43+0.005,"")))))</f>
        <v>6.7720999999999996E-3</v>
      </c>
      <c r="T43" s="51">
        <f>IF('Forward Curve'!$D$8=DataValidation!$B$2,Vols!$M43,IF('Forward Curve'!$D$8=DataValidation!$B$3,Vols!$L43,IF('Forward Curve'!$D$8=DataValidation!$B$4,Vols!$K43,IF('Forward Curve'!$D$8=DataValidation!$B$5,Vols!$J43,IF('Forward Curve'!$D$8=DataValidation!$B$7,$P43,IF('Forward Curve'!$D$8=DataValidation!$B$8,Vols!$Q43,IF('Forward Curve'!$D$8=DataValidation!$B$9,Vols!$R43,"ERROR")))))))</f>
        <v>4.2687727254653481E-3</v>
      </c>
      <c r="W43" s="37"/>
      <c r="X43" s="37"/>
    </row>
    <row r="44" spans="1:24" x14ac:dyDescent="0.25">
      <c r="A44" s="5">
        <f>'Forward Curve'!$B55</f>
        <v>45319</v>
      </c>
      <c r="B44" s="6">
        <v>0.75659999999999994</v>
      </c>
      <c r="C44" s="7"/>
      <c r="D44" s="6">
        <v>1.8174999999999999E-3</v>
      </c>
      <c r="E44" s="6">
        <v>2.9365999999999997E-3</v>
      </c>
      <c r="F44" s="6">
        <v>4.2804999999999996E-3</v>
      </c>
      <c r="G44" s="43">
        <v>3.1844799999999999E-2</v>
      </c>
      <c r="H44" s="43">
        <v>3.7949999999999995E-4</v>
      </c>
      <c r="I44" s="8"/>
      <c r="J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-3.3602948470451296E-3</v>
      </c>
      <c r="K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-7.7139742352256484E-4</v>
      </c>
      <c r="L44" s="7">
        <f>IF('Forward Curve'!$D$7=DataValidation!$A$2,Vols!$D44*(1+(SQRT(YEARFRAC($A$2,$A44,2))*(1*$B44))),IF('Forward Curve'!$D$7=DataValidation!$A$3,Vols!$E44*(1+(SQRT(YEARFRAC($A$2,$A44,2))*(1*$B44))),IF('Forward Curve'!$D$7=DataValidation!$A$5,Vols!$D44*(1+(SQRT(YEARFRAC($A$2,$A44,2))*(1*$B44)))+0.03,IF('Forward Curve'!$D$7=DataValidation!$A$6,Vols!$H44*(1+(SQRT(YEARFRAC($A$2,$A44,2))*(1*$B44))),IF('Forward Curve'!$D$7=DataValidation!$A$4,Vols!$F44*(1+(SQRT(YEARFRAC($A$2,$A44,2))*(1*$B44))),"")))))</f>
        <v>4.4063974235225645E-3</v>
      </c>
      <c r="M44" s="7">
        <f>IF('Forward Curve'!$D$7=DataValidation!$A$2,Vols!$D44*(1+(SQRT(YEARFRAC($A$2,$A44,2))*(2*$B44))),IF('Forward Curve'!$D$7=DataValidation!$A$3,Vols!$E44*(1+(SQRT(YEARFRAC($A$2,$A44,2))*(2*$B44))),IF('Forward Curve'!$D$7=DataValidation!$A$5,Vols!$D44*(1+(SQRT(YEARFRAC($A$2,$A44,2))*(2*$B44)))+0.03,IF('Forward Curve'!$D$7=DataValidation!$A$6,Vols!$H44*(1+(SQRT(YEARFRAC($A$2,$A44,2))*(2*$B44))),IF('Forward Curve'!$D$7=DataValidation!$A$4,Vols!$F44*(1+(SQRT(YEARFRAC($A$2,$A44,2))*(2*$B44))),"")))))</f>
        <v>6.9952948470451293E-3</v>
      </c>
      <c r="O44" s="47">
        <v>2.5000000000000001E-2</v>
      </c>
      <c r="P44" s="7">
        <f>IF('Forward Curve'!$D$7=DataValidation!$A$2,Vols!$O44,IF('Forward Curve'!$D$7=DataValidation!$A$3,Vols!$O44+(Vols!$E44-Vols!$D44),IF('Forward Curve'!$D$7=DataValidation!$A$5,Vols!$O44+(Vols!$G44-Vols!$D44),IF('Forward Curve'!$D$7=DataValidation!$A$6,Vols!$O44+(Vols!$H44-Vols!$D44),IF('Forward Curve'!$D$7=DataValidation!$A$4,Vols!$O44+(Vols!$F44-Vols!$D44))))))</f>
        <v>2.5000000000000001E-2</v>
      </c>
      <c r="Q44" s="7">
        <f>IF('Forward Curve'!$D$7=DataValidation!$A$2,$D44+0.0025,IF('Forward Curve'!$D$7=DataValidation!$A$3,$E44+0.0025,IF('Forward Curve'!$D$7=DataValidation!$A$5,Vols!$G44+0.0025,IF('Forward Curve'!$D$7=DataValidation!$A$6,Vols!$H44+0.0025,IF('Forward Curve'!$D$7=DataValidation!$A$4,Vols!$F44+0.0025,"")))))</f>
        <v>4.3175000000000002E-3</v>
      </c>
      <c r="R44" s="7">
        <f>IF('Forward Curve'!$D$7=DataValidation!$A$2,$D44+0.005,IF('Forward Curve'!$D$7=DataValidation!$A$3,$E44+0.005,IF('Forward Curve'!$D$7=DataValidation!$A$5,Vols!$G44+0.005,IF('Forward Curve'!$D$7=DataValidation!$A$6,Vols!$H44+0.005,IF('Forward Curve'!$D$7=DataValidation!$A$4,Vols!$F44+0.005,"")))))</f>
        <v>6.8174999999999998E-3</v>
      </c>
      <c r="T44" s="51">
        <f>IF('Forward Curve'!$D$8=DataValidation!$B$2,Vols!$M44,IF('Forward Curve'!$D$8=DataValidation!$B$3,Vols!$L44,IF('Forward Curve'!$D$8=DataValidation!$B$4,Vols!$K44,IF('Forward Curve'!$D$8=DataValidation!$B$5,Vols!$J44,IF('Forward Curve'!$D$8=DataValidation!$B$7,$P44,IF('Forward Curve'!$D$8=DataValidation!$B$8,Vols!$Q44,IF('Forward Curve'!$D$8=DataValidation!$B$9,Vols!$R44,"ERROR")))))))</f>
        <v>4.4063974235225645E-3</v>
      </c>
      <c r="W44" s="37"/>
      <c r="X44" s="37"/>
    </row>
    <row r="45" spans="1:24" x14ac:dyDescent="0.25">
      <c r="A45" s="5">
        <f>'Forward Curve'!$B56</f>
        <v>45350</v>
      </c>
      <c r="B45" s="6">
        <v>0.75639999999999996</v>
      </c>
      <c r="C45" s="7"/>
      <c r="D45" s="6">
        <v>1.8579E-3</v>
      </c>
      <c r="E45" s="6">
        <v>2.9792E-3</v>
      </c>
      <c r="F45" s="6">
        <v>4.4396000000000001E-3</v>
      </c>
      <c r="G45" s="43">
        <v>3.1888600000000003E-2</v>
      </c>
      <c r="H45" s="43">
        <v>4.0309999999999999E-4</v>
      </c>
      <c r="I45" s="8"/>
      <c r="J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-3.4974812530469386E-3</v>
      </c>
      <c r="K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-8.1979062652346932E-4</v>
      </c>
      <c r="L45" s="7">
        <f>IF('Forward Curve'!$D$7=DataValidation!$A$2,Vols!$D45*(1+(SQRT(YEARFRAC($A$2,$A45,2))*(1*$B45))),IF('Forward Curve'!$D$7=DataValidation!$A$3,Vols!$E45*(1+(SQRT(YEARFRAC($A$2,$A45,2))*(1*$B45))),IF('Forward Curve'!$D$7=DataValidation!$A$5,Vols!$D45*(1+(SQRT(YEARFRAC($A$2,$A45,2))*(1*$B45)))+0.03,IF('Forward Curve'!$D$7=DataValidation!$A$6,Vols!$H45*(1+(SQRT(YEARFRAC($A$2,$A45,2))*(1*$B45))),IF('Forward Curve'!$D$7=DataValidation!$A$4,Vols!$F45*(1+(SQRT(YEARFRAC($A$2,$A45,2))*(1*$B45))),"")))))</f>
        <v>4.5355906265234693E-3</v>
      </c>
      <c r="M45" s="7">
        <f>IF('Forward Curve'!$D$7=DataValidation!$A$2,Vols!$D45*(1+(SQRT(YEARFRAC($A$2,$A45,2))*(2*$B45))),IF('Forward Curve'!$D$7=DataValidation!$A$3,Vols!$E45*(1+(SQRT(YEARFRAC($A$2,$A45,2))*(2*$B45))),IF('Forward Curve'!$D$7=DataValidation!$A$5,Vols!$D45*(1+(SQRT(YEARFRAC($A$2,$A45,2))*(2*$B45)))+0.03,IF('Forward Curve'!$D$7=DataValidation!$A$6,Vols!$H45*(1+(SQRT(YEARFRAC($A$2,$A45,2))*(2*$B45))),IF('Forward Curve'!$D$7=DataValidation!$A$4,Vols!$F45*(1+(SQRT(YEARFRAC($A$2,$A45,2))*(2*$B45))),"")))))</f>
        <v>7.2132812530469386E-3</v>
      </c>
      <c r="O45" s="48">
        <f>O44</f>
        <v>2.5000000000000001E-2</v>
      </c>
      <c r="P45" s="7">
        <f>IF('Forward Curve'!$D$7=DataValidation!$A$2,Vols!$O45,IF('Forward Curve'!$D$7=DataValidation!$A$3,Vols!$O45+(Vols!$E45-Vols!$D45),IF('Forward Curve'!$D$7=DataValidation!$A$5,Vols!$O45+(Vols!$G45-Vols!$D45),IF('Forward Curve'!$D$7=DataValidation!$A$6,Vols!$O45+(Vols!$H45-Vols!$D45),IF('Forward Curve'!$D$7=DataValidation!$A$4,Vols!$O45+(Vols!$F45-Vols!$D45))))))</f>
        <v>2.5000000000000001E-2</v>
      </c>
      <c r="Q45" s="7">
        <f>IF('Forward Curve'!$D$7=DataValidation!$A$2,$D45+0.0025,IF('Forward Curve'!$D$7=DataValidation!$A$3,$E45+0.0025,IF('Forward Curve'!$D$7=DataValidation!$A$5,Vols!$G45+0.0025,IF('Forward Curve'!$D$7=DataValidation!$A$6,Vols!$H45+0.0025,IF('Forward Curve'!$D$7=DataValidation!$A$4,Vols!$F45+0.0025,"")))))</f>
        <v>4.3578999999999996E-3</v>
      </c>
      <c r="R45" s="7">
        <f>IF('Forward Curve'!$D$7=DataValidation!$A$2,$D45+0.005,IF('Forward Curve'!$D$7=DataValidation!$A$3,$E45+0.005,IF('Forward Curve'!$D$7=DataValidation!$A$5,Vols!$G45+0.005,IF('Forward Curve'!$D$7=DataValidation!$A$6,Vols!$H45+0.005,IF('Forward Curve'!$D$7=DataValidation!$A$4,Vols!$F45+0.005,"")))))</f>
        <v>6.8579000000000001E-3</v>
      </c>
      <c r="T45" s="51">
        <f>IF('Forward Curve'!$D$8=DataValidation!$B$2,Vols!$M45,IF('Forward Curve'!$D$8=DataValidation!$B$3,Vols!$L45,IF('Forward Curve'!$D$8=DataValidation!$B$4,Vols!$K45,IF('Forward Curve'!$D$8=DataValidation!$B$5,Vols!$J45,IF('Forward Curve'!$D$8=DataValidation!$B$7,$P45,IF('Forward Curve'!$D$8=DataValidation!$B$8,Vols!$Q45,IF('Forward Curve'!$D$8=DataValidation!$B$9,Vols!$R45,"ERROR")))))))</f>
        <v>4.5355906265234693E-3</v>
      </c>
      <c r="W45" s="37"/>
      <c r="X45" s="37"/>
    </row>
    <row r="46" spans="1:24" x14ac:dyDescent="0.25">
      <c r="A46" s="5">
        <f>'Forward Curve'!$B57</f>
        <v>45379</v>
      </c>
      <c r="B46" s="6">
        <v>0.75639999999999996</v>
      </c>
      <c r="C46" s="7"/>
      <c r="D46" s="6">
        <v>1.9005000000000001E-3</v>
      </c>
      <c r="E46" s="6">
        <v>3.0188999999999997E-3</v>
      </c>
      <c r="F46" s="6">
        <v>4.6278000000000005E-3</v>
      </c>
      <c r="G46" s="43">
        <v>3.1864799999999999E-2</v>
      </c>
      <c r="H46" s="43">
        <v>4.2709999999999997E-4</v>
      </c>
      <c r="I46" s="8"/>
      <c r="J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-3.6381174349336041E-3</v>
      </c>
      <c r="K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-8.6880871746680211E-4</v>
      </c>
      <c r="L46" s="7">
        <f>IF('Forward Curve'!$D$7=DataValidation!$A$2,Vols!$D46*(1+(SQRT(YEARFRAC($A$2,$A46,2))*(1*$B46))),IF('Forward Curve'!$D$7=DataValidation!$A$3,Vols!$E46*(1+(SQRT(YEARFRAC($A$2,$A46,2))*(1*$B46))),IF('Forward Curve'!$D$7=DataValidation!$A$5,Vols!$D46*(1+(SQRT(YEARFRAC($A$2,$A46,2))*(1*$B46)))+0.03,IF('Forward Curve'!$D$7=DataValidation!$A$6,Vols!$H46*(1+(SQRT(YEARFRAC($A$2,$A46,2))*(1*$B46))),IF('Forward Curve'!$D$7=DataValidation!$A$4,Vols!$F46*(1+(SQRT(YEARFRAC($A$2,$A46,2))*(1*$B46))),"")))))</f>
        <v>4.6698087174668022E-3</v>
      </c>
      <c r="M46" s="7">
        <f>IF('Forward Curve'!$D$7=DataValidation!$A$2,Vols!$D46*(1+(SQRT(YEARFRAC($A$2,$A46,2))*(2*$B46))),IF('Forward Curve'!$D$7=DataValidation!$A$3,Vols!$E46*(1+(SQRT(YEARFRAC($A$2,$A46,2))*(2*$B46))),IF('Forward Curve'!$D$7=DataValidation!$A$5,Vols!$D46*(1+(SQRT(YEARFRAC($A$2,$A46,2))*(2*$B46)))+0.03,IF('Forward Curve'!$D$7=DataValidation!$A$6,Vols!$H46*(1+(SQRT(YEARFRAC($A$2,$A46,2))*(2*$B46))),IF('Forward Curve'!$D$7=DataValidation!$A$4,Vols!$F46*(1+(SQRT(YEARFRAC($A$2,$A46,2))*(2*$B46))),"")))))</f>
        <v>7.4391174349336042E-3</v>
      </c>
      <c r="O46" s="48">
        <f t="shared" ref="O46:O109" si="3">O45</f>
        <v>2.5000000000000001E-2</v>
      </c>
      <c r="P46" s="7">
        <f>IF('Forward Curve'!$D$7=DataValidation!$A$2,Vols!$O46,IF('Forward Curve'!$D$7=DataValidation!$A$3,Vols!$O46+(Vols!$E46-Vols!$D46),IF('Forward Curve'!$D$7=DataValidation!$A$5,Vols!$O46+(Vols!$G46-Vols!$D46),IF('Forward Curve'!$D$7=DataValidation!$A$6,Vols!$O46+(Vols!$H46-Vols!$D46),IF('Forward Curve'!$D$7=DataValidation!$A$4,Vols!$O46+(Vols!$F46-Vols!$D46))))))</f>
        <v>2.5000000000000001E-2</v>
      </c>
      <c r="Q46" s="7">
        <f>IF('Forward Curve'!$D$7=DataValidation!$A$2,$D46+0.0025,IF('Forward Curve'!$D$7=DataValidation!$A$3,$E46+0.0025,IF('Forward Curve'!$D$7=DataValidation!$A$5,Vols!$G46+0.0025,IF('Forward Curve'!$D$7=DataValidation!$A$6,Vols!$H46+0.0025,IF('Forward Curve'!$D$7=DataValidation!$A$4,Vols!$F46+0.0025,"")))))</f>
        <v>4.4004999999999999E-3</v>
      </c>
      <c r="R46" s="7">
        <f>IF('Forward Curve'!$D$7=DataValidation!$A$2,$D46+0.005,IF('Forward Curve'!$D$7=DataValidation!$A$3,$E46+0.005,IF('Forward Curve'!$D$7=DataValidation!$A$5,Vols!$G46+0.005,IF('Forward Curve'!$D$7=DataValidation!$A$6,Vols!$H46+0.005,IF('Forward Curve'!$D$7=DataValidation!$A$4,Vols!$F46+0.005,"")))))</f>
        <v>6.9005000000000004E-3</v>
      </c>
      <c r="T46" s="51">
        <f>IF('Forward Curve'!$D$8=DataValidation!$B$2,Vols!$M46,IF('Forward Curve'!$D$8=DataValidation!$B$3,Vols!$L46,IF('Forward Curve'!$D$8=DataValidation!$B$4,Vols!$K46,IF('Forward Curve'!$D$8=DataValidation!$B$5,Vols!$J46,IF('Forward Curve'!$D$8=DataValidation!$B$7,$P46,IF('Forward Curve'!$D$8=DataValidation!$B$8,Vols!$Q46,IF('Forward Curve'!$D$8=DataValidation!$B$9,Vols!$R46,"ERROR")))))))</f>
        <v>4.6698087174668022E-3</v>
      </c>
      <c r="W46" s="37"/>
      <c r="X46" s="37"/>
    </row>
    <row r="47" spans="1:24" x14ac:dyDescent="0.25">
      <c r="A47" s="5">
        <f>'Forward Curve'!$B58</f>
        <v>45410</v>
      </c>
      <c r="B47" s="6">
        <v>0.75719999999999998</v>
      </c>
      <c r="C47" s="7"/>
      <c r="D47" s="6">
        <v>1.9464999999999999E-3</v>
      </c>
      <c r="E47" s="6">
        <v>3.0657000000000002E-3</v>
      </c>
      <c r="F47" s="6">
        <v>4.8317999999999998E-3</v>
      </c>
      <c r="G47" s="43">
        <v>3.1924299999999996E-2</v>
      </c>
      <c r="H47" s="43">
        <v>4.528E-4</v>
      </c>
      <c r="I47" s="8"/>
      <c r="J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-3.7976796743967056E-3</v>
      </c>
      <c r="K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-9.2558983719835295E-4</v>
      </c>
      <c r="L47" s="7">
        <f>IF('Forward Curve'!$D$7=DataValidation!$A$2,Vols!$D47*(1+(SQRT(YEARFRAC($A$2,$A47,2))*(1*$B47))),IF('Forward Curve'!$D$7=DataValidation!$A$3,Vols!$E47*(1+(SQRT(YEARFRAC($A$2,$A47,2))*(1*$B47))),IF('Forward Curve'!$D$7=DataValidation!$A$5,Vols!$D47*(1+(SQRT(YEARFRAC($A$2,$A47,2))*(1*$B47)))+0.03,IF('Forward Curve'!$D$7=DataValidation!$A$6,Vols!$H47*(1+(SQRT(YEARFRAC($A$2,$A47,2))*(1*$B47))),IF('Forward Curve'!$D$7=DataValidation!$A$4,Vols!$F47*(1+(SQRT(YEARFRAC($A$2,$A47,2))*(1*$B47))),"")))))</f>
        <v>4.818589837198353E-3</v>
      </c>
      <c r="M47" s="7">
        <f>IF('Forward Curve'!$D$7=DataValidation!$A$2,Vols!$D47*(1+(SQRT(YEARFRAC($A$2,$A47,2))*(2*$B47))),IF('Forward Curve'!$D$7=DataValidation!$A$3,Vols!$E47*(1+(SQRT(YEARFRAC($A$2,$A47,2))*(2*$B47))),IF('Forward Curve'!$D$7=DataValidation!$A$5,Vols!$D47*(1+(SQRT(YEARFRAC($A$2,$A47,2))*(2*$B47)))+0.03,IF('Forward Curve'!$D$7=DataValidation!$A$6,Vols!$H47*(1+(SQRT(YEARFRAC($A$2,$A47,2))*(2*$B47))),IF('Forward Curve'!$D$7=DataValidation!$A$4,Vols!$F47*(1+(SQRT(YEARFRAC($A$2,$A47,2))*(2*$B47))),"")))))</f>
        <v>7.6906796743967058E-3</v>
      </c>
      <c r="O47" s="48">
        <f t="shared" si="3"/>
        <v>2.5000000000000001E-2</v>
      </c>
      <c r="P47" s="7">
        <f>IF('Forward Curve'!$D$7=DataValidation!$A$2,Vols!$O47,IF('Forward Curve'!$D$7=DataValidation!$A$3,Vols!$O47+(Vols!$E47-Vols!$D47),IF('Forward Curve'!$D$7=DataValidation!$A$5,Vols!$O47+(Vols!$G47-Vols!$D47),IF('Forward Curve'!$D$7=DataValidation!$A$6,Vols!$O47+(Vols!$H47-Vols!$D47),IF('Forward Curve'!$D$7=DataValidation!$A$4,Vols!$O47+(Vols!$F47-Vols!$D47))))))</f>
        <v>2.5000000000000001E-2</v>
      </c>
      <c r="Q47" s="7">
        <f>IF('Forward Curve'!$D$7=DataValidation!$A$2,$D47+0.0025,IF('Forward Curve'!$D$7=DataValidation!$A$3,$E47+0.0025,IF('Forward Curve'!$D$7=DataValidation!$A$5,Vols!$G47+0.0025,IF('Forward Curve'!$D$7=DataValidation!$A$6,Vols!$H47+0.0025,IF('Forward Curve'!$D$7=DataValidation!$A$4,Vols!$F47+0.0025,"")))))</f>
        <v>4.4464999999999999E-3</v>
      </c>
      <c r="R47" s="7">
        <f>IF('Forward Curve'!$D$7=DataValidation!$A$2,$D47+0.005,IF('Forward Curve'!$D$7=DataValidation!$A$3,$E47+0.005,IF('Forward Curve'!$D$7=DataValidation!$A$5,Vols!$G47+0.005,IF('Forward Curve'!$D$7=DataValidation!$A$6,Vols!$H47+0.005,IF('Forward Curve'!$D$7=DataValidation!$A$4,Vols!$F47+0.005,"")))))</f>
        <v>6.9464999999999996E-3</v>
      </c>
      <c r="T47" s="51">
        <f>IF('Forward Curve'!$D$8=DataValidation!$B$2,Vols!$M47,IF('Forward Curve'!$D$8=DataValidation!$B$3,Vols!$L47,IF('Forward Curve'!$D$8=DataValidation!$B$4,Vols!$K47,IF('Forward Curve'!$D$8=DataValidation!$B$5,Vols!$J47,IF('Forward Curve'!$D$8=DataValidation!$B$7,$P47,IF('Forward Curve'!$D$8=DataValidation!$B$8,Vols!$Q47,IF('Forward Curve'!$D$8=DataValidation!$B$9,Vols!$R47,"ERROR")))))))</f>
        <v>4.818589837198353E-3</v>
      </c>
      <c r="W47" s="37"/>
      <c r="X47" s="37"/>
    </row>
    <row r="48" spans="1:24" x14ac:dyDescent="0.25">
      <c r="A48" s="5">
        <f>'Forward Curve'!$B59</f>
        <v>45440</v>
      </c>
      <c r="B48" s="6">
        <v>1.2497</v>
      </c>
      <c r="C48" s="7"/>
      <c r="D48" s="6">
        <v>1.9881999999999999E-3</v>
      </c>
      <c r="E48" s="6">
        <v>3.3421000000000002E-3</v>
      </c>
      <c r="F48" s="6">
        <v>5.0451999999999997E-3</v>
      </c>
      <c r="G48" s="43">
        <v>3.1390500000000002E-2</v>
      </c>
      <c r="H48" s="43">
        <v>4.7800000000000002E-4</v>
      </c>
      <c r="I48" s="8"/>
      <c r="J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-7.8009005089713255E-3</v>
      </c>
      <c r="K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-2.9063502544856628E-3</v>
      </c>
      <c r="L48" s="7">
        <f>IF('Forward Curve'!$D$7=DataValidation!$A$2,Vols!$D48*(1+(SQRT(YEARFRAC($A$2,$A48,2))*(1*$B48))),IF('Forward Curve'!$D$7=DataValidation!$A$3,Vols!$E48*(1+(SQRT(YEARFRAC($A$2,$A48,2))*(1*$B48))),IF('Forward Curve'!$D$7=DataValidation!$A$5,Vols!$D48*(1+(SQRT(YEARFRAC($A$2,$A48,2))*(1*$B48)))+0.03,IF('Forward Curve'!$D$7=DataValidation!$A$6,Vols!$H48*(1+(SQRT(YEARFRAC($A$2,$A48,2))*(1*$B48))),IF('Forward Curve'!$D$7=DataValidation!$A$4,Vols!$F48*(1+(SQRT(YEARFRAC($A$2,$A48,2))*(1*$B48))),"")))))</f>
        <v>6.8827502544856626E-3</v>
      </c>
      <c r="M48" s="7">
        <f>IF('Forward Curve'!$D$7=DataValidation!$A$2,Vols!$D48*(1+(SQRT(YEARFRAC($A$2,$A48,2))*(2*$B48))),IF('Forward Curve'!$D$7=DataValidation!$A$3,Vols!$E48*(1+(SQRT(YEARFRAC($A$2,$A48,2))*(2*$B48))),IF('Forward Curve'!$D$7=DataValidation!$A$5,Vols!$D48*(1+(SQRT(YEARFRAC($A$2,$A48,2))*(2*$B48)))+0.03,IF('Forward Curve'!$D$7=DataValidation!$A$6,Vols!$H48*(1+(SQRT(YEARFRAC($A$2,$A48,2))*(2*$B48))),IF('Forward Curve'!$D$7=DataValidation!$A$4,Vols!$F48*(1+(SQRT(YEARFRAC($A$2,$A48,2))*(2*$B48))),"")))))</f>
        <v>1.1777300508971324E-2</v>
      </c>
      <c r="O48" s="48">
        <f t="shared" si="3"/>
        <v>2.5000000000000001E-2</v>
      </c>
      <c r="P48" s="7">
        <f>IF('Forward Curve'!$D$7=DataValidation!$A$2,Vols!$O48,IF('Forward Curve'!$D$7=DataValidation!$A$3,Vols!$O48+(Vols!$E48-Vols!$D48),IF('Forward Curve'!$D$7=DataValidation!$A$5,Vols!$O48+(Vols!$G48-Vols!$D48),IF('Forward Curve'!$D$7=DataValidation!$A$6,Vols!$O48+(Vols!$H48-Vols!$D48),IF('Forward Curve'!$D$7=DataValidation!$A$4,Vols!$O48+(Vols!$F48-Vols!$D48))))))</f>
        <v>2.5000000000000001E-2</v>
      </c>
      <c r="Q48" s="7">
        <f>IF('Forward Curve'!$D$7=DataValidation!$A$2,$D48+0.0025,IF('Forward Curve'!$D$7=DataValidation!$A$3,$E48+0.0025,IF('Forward Curve'!$D$7=DataValidation!$A$5,Vols!$G48+0.0025,IF('Forward Curve'!$D$7=DataValidation!$A$6,Vols!$H48+0.0025,IF('Forward Curve'!$D$7=DataValidation!$A$4,Vols!$F48+0.0025,"")))))</f>
        <v>4.4881999999999995E-3</v>
      </c>
      <c r="R48" s="7">
        <f>IF('Forward Curve'!$D$7=DataValidation!$A$2,$D48+0.005,IF('Forward Curve'!$D$7=DataValidation!$A$3,$E48+0.005,IF('Forward Curve'!$D$7=DataValidation!$A$5,Vols!$G48+0.005,IF('Forward Curve'!$D$7=DataValidation!$A$6,Vols!$H48+0.005,IF('Forward Curve'!$D$7=DataValidation!$A$4,Vols!$F48+0.005,"")))))</f>
        <v>6.9882E-3</v>
      </c>
      <c r="T48" s="51">
        <f>IF('Forward Curve'!$D$8=DataValidation!$B$2,Vols!$M48,IF('Forward Curve'!$D$8=DataValidation!$B$3,Vols!$L48,IF('Forward Curve'!$D$8=DataValidation!$B$4,Vols!$K48,IF('Forward Curve'!$D$8=DataValidation!$B$5,Vols!$J48,IF('Forward Curve'!$D$8=DataValidation!$B$7,$P48,IF('Forward Curve'!$D$8=DataValidation!$B$8,Vols!$Q48,IF('Forward Curve'!$D$8=DataValidation!$B$9,Vols!$R48,"ERROR")))))))</f>
        <v>6.8827502544856626E-3</v>
      </c>
      <c r="W48" s="37"/>
      <c r="X48" s="37"/>
    </row>
    <row r="49" spans="1:24" x14ac:dyDescent="0.25">
      <c r="A49" s="5">
        <f>'Forward Curve'!$B60</f>
        <v>45471</v>
      </c>
      <c r="B49" s="6">
        <v>1.7808000000000002</v>
      </c>
      <c r="C49" s="7"/>
      <c r="D49" s="6">
        <v>2.0298999999999998E-3</v>
      </c>
      <c r="E49" s="6">
        <v>3.6714E-3</v>
      </c>
      <c r="F49" s="6">
        <v>5.2715000000000001E-3</v>
      </c>
      <c r="G49" s="43">
        <v>3.1272899999999999E-2</v>
      </c>
      <c r="H49" s="43">
        <v>4.9839999999999997E-4</v>
      </c>
      <c r="I49" s="8"/>
      <c r="J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-1.2369110206795637E-2</v>
      </c>
      <c r="K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-5.1696051033978188E-3</v>
      </c>
      <c r="L49" s="7">
        <f>IF('Forward Curve'!$D$7=DataValidation!$A$2,Vols!$D49*(1+(SQRT(YEARFRAC($A$2,$A49,2))*(1*$B49))),IF('Forward Curve'!$D$7=DataValidation!$A$3,Vols!$E49*(1+(SQRT(YEARFRAC($A$2,$A49,2))*(1*$B49))),IF('Forward Curve'!$D$7=DataValidation!$A$5,Vols!$D49*(1+(SQRT(YEARFRAC($A$2,$A49,2))*(1*$B49)))+0.03,IF('Forward Curve'!$D$7=DataValidation!$A$6,Vols!$H49*(1+(SQRT(YEARFRAC($A$2,$A49,2))*(1*$B49))),IF('Forward Curve'!$D$7=DataValidation!$A$4,Vols!$F49*(1+(SQRT(YEARFRAC($A$2,$A49,2))*(1*$B49))),"")))))</f>
        <v>9.2294051033978194E-3</v>
      </c>
      <c r="M49" s="7">
        <f>IF('Forward Curve'!$D$7=DataValidation!$A$2,Vols!$D49*(1+(SQRT(YEARFRAC($A$2,$A49,2))*(2*$B49))),IF('Forward Curve'!$D$7=DataValidation!$A$3,Vols!$E49*(1+(SQRT(YEARFRAC($A$2,$A49,2))*(2*$B49))),IF('Forward Curve'!$D$7=DataValidation!$A$5,Vols!$D49*(1+(SQRT(YEARFRAC($A$2,$A49,2))*(2*$B49)))+0.03,IF('Forward Curve'!$D$7=DataValidation!$A$6,Vols!$H49*(1+(SQRT(YEARFRAC($A$2,$A49,2))*(2*$B49))),IF('Forward Curve'!$D$7=DataValidation!$A$4,Vols!$F49*(1+(SQRT(YEARFRAC($A$2,$A49,2))*(2*$B49))),"")))))</f>
        <v>1.6428910206795638E-2</v>
      </c>
      <c r="O49" s="48">
        <f t="shared" si="3"/>
        <v>2.5000000000000001E-2</v>
      </c>
      <c r="P49" s="7">
        <f>IF('Forward Curve'!$D$7=DataValidation!$A$2,Vols!$O49,IF('Forward Curve'!$D$7=DataValidation!$A$3,Vols!$O49+(Vols!$E49-Vols!$D49),IF('Forward Curve'!$D$7=DataValidation!$A$5,Vols!$O49+(Vols!$G49-Vols!$D49),IF('Forward Curve'!$D$7=DataValidation!$A$6,Vols!$O49+(Vols!$H49-Vols!$D49),IF('Forward Curve'!$D$7=DataValidation!$A$4,Vols!$O49+(Vols!$F49-Vols!$D49))))))</f>
        <v>2.5000000000000001E-2</v>
      </c>
      <c r="Q49" s="7">
        <f>IF('Forward Curve'!$D$7=DataValidation!$A$2,$D49+0.0025,IF('Forward Curve'!$D$7=DataValidation!$A$3,$E49+0.0025,IF('Forward Curve'!$D$7=DataValidation!$A$5,Vols!$G49+0.0025,IF('Forward Curve'!$D$7=DataValidation!$A$6,Vols!$H49+0.0025,IF('Forward Curve'!$D$7=DataValidation!$A$4,Vols!$F49+0.0025,"")))))</f>
        <v>4.5298999999999999E-3</v>
      </c>
      <c r="R49" s="7">
        <f>IF('Forward Curve'!$D$7=DataValidation!$A$2,$D49+0.005,IF('Forward Curve'!$D$7=DataValidation!$A$3,$E49+0.005,IF('Forward Curve'!$D$7=DataValidation!$A$5,Vols!$G49+0.005,IF('Forward Curve'!$D$7=DataValidation!$A$6,Vols!$H49+0.005,IF('Forward Curve'!$D$7=DataValidation!$A$4,Vols!$F49+0.005,"")))))</f>
        <v>7.0299000000000004E-3</v>
      </c>
      <c r="T49" s="51">
        <f>IF('Forward Curve'!$D$8=DataValidation!$B$2,Vols!$M49,IF('Forward Curve'!$D$8=DataValidation!$B$3,Vols!$L49,IF('Forward Curve'!$D$8=DataValidation!$B$4,Vols!$K49,IF('Forward Curve'!$D$8=DataValidation!$B$5,Vols!$J49,IF('Forward Curve'!$D$8=DataValidation!$B$7,$P49,IF('Forward Curve'!$D$8=DataValidation!$B$8,Vols!$Q49,IF('Forward Curve'!$D$8=DataValidation!$B$9,Vols!$R49,"ERROR")))))))</f>
        <v>9.2294051033978194E-3</v>
      </c>
      <c r="W49" s="37"/>
      <c r="X49" s="37"/>
    </row>
    <row r="50" spans="1:24" x14ac:dyDescent="0.25">
      <c r="A50" s="5">
        <f>'Forward Curve'!$B61</f>
        <v>45501</v>
      </c>
      <c r="B50" s="6">
        <v>2.0722</v>
      </c>
      <c r="C50" s="7"/>
      <c r="D50" s="6">
        <v>2.7894E-3</v>
      </c>
      <c r="E50" s="6">
        <v>4.0523E-3</v>
      </c>
      <c r="F50" s="6">
        <v>5.5561000000000004E-3</v>
      </c>
      <c r="G50" s="43">
        <v>3.2075600000000003E-2</v>
      </c>
      <c r="H50" s="43">
        <v>5.2599999999999999E-4</v>
      </c>
      <c r="I50" s="8"/>
      <c r="J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-2.0475434809792758E-2</v>
      </c>
      <c r="K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-8.8430174048963802E-3</v>
      </c>
      <c r="L50" s="7">
        <f>IF('Forward Curve'!$D$7=DataValidation!$A$2,Vols!$D50*(1+(SQRT(YEARFRAC($A$2,$A50,2))*(1*$B50))),IF('Forward Curve'!$D$7=DataValidation!$A$3,Vols!$E50*(1+(SQRT(YEARFRAC($A$2,$A50,2))*(1*$B50))),IF('Forward Curve'!$D$7=DataValidation!$A$5,Vols!$D50*(1+(SQRT(YEARFRAC($A$2,$A50,2))*(1*$B50)))+0.03,IF('Forward Curve'!$D$7=DataValidation!$A$6,Vols!$H50*(1+(SQRT(YEARFRAC($A$2,$A50,2))*(1*$B50))),IF('Forward Curve'!$D$7=DataValidation!$A$4,Vols!$F50*(1+(SQRT(YEARFRAC($A$2,$A50,2))*(1*$B50))),"")))))</f>
        <v>1.442181740489638E-2</v>
      </c>
      <c r="M50" s="7">
        <f>IF('Forward Curve'!$D$7=DataValidation!$A$2,Vols!$D50*(1+(SQRT(YEARFRAC($A$2,$A50,2))*(2*$B50))),IF('Forward Curve'!$D$7=DataValidation!$A$3,Vols!$E50*(1+(SQRT(YEARFRAC($A$2,$A50,2))*(2*$B50))),IF('Forward Curve'!$D$7=DataValidation!$A$5,Vols!$D50*(1+(SQRT(YEARFRAC($A$2,$A50,2))*(2*$B50)))+0.03,IF('Forward Curve'!$D$7=DataValidation!$A$6,Vols!$H50*(1+(SQRT(YEARFRAC($A$2,$A50,2))*(2*$B50))),IF('Forward Curve'!$D$7=DataValidation!$A$4,Vols!$F50*(1+(SQRT(YEARFRAC($A$2,$A50,2))*(2*$B50))),"")))))</f>
        <v>2.605423480979276E-2</v>
      </c>
      <c r="O50" s="48">
        <f t="shared" si="3"/>
        <v>2.5000000000000001E-2</v>
      </c>
      <c r="P50" s="7">
        <f>IF('Forward Curve'!$D$7=DataValidation!$A$2,Vols!$O50,IF('Forward Curve'!$D$7=DataValidation!$A$3,Vols!$O50+(Vols!$E50-Vols!$D50),IF('Forward Curve'!$D$7=DataValidation!$A$5,Vols!$O50+(Vols!$G50-Vols!$D50),IF('Forward Curve'!$D$7=DataValidation!$A$6,Vols!$O50+(Vols!$H50-Vols!$D50),IF('Forward Curve'!$D$7=DataValidation!$A$4,Vols!$O50+(Vols!$F50-Vols!$D50))))))</f>
        <v>2.5000000000000001E-2</v>
      </c>
      <c r="Q50" s="7">
        <f>IF('Forward Curve'!$D$7=DataValidation!$A$2,$D50+0.0025,IF('Forward Curve'!$D$7=DataValidation!$A$3,$E50+0.0025,IF('Forward Curve'!$D$7=DataValidation!$A$5,Vols!$G50+0.0025,IF('Forward Curve'!$D$7=DataValidation!$A$6,Vols!$H50+0.0025,IF('Forward Curve'!$D$7=DataValidation!$A$4,Vols!$F50+0.0025,"")))))</f>
        <v>5.2893999999999997E-3</v>
      </c>
      <c r="R50" s="7">
        <f>IF('Forward Curve'!$D$7=DataValidation!$A$2,$D50+0.005,IF('Forward Curve'!$D$7=DataValidation!$A$3,$E50+0.005,IF('Forward Curve'!$D$7=DataValidation!$A$5,Vols!$G50+0.005,IF('Forward Curve'!$D$7=DataValidation!$A$6,Vols!$H50+0.005,IF('Forward Curve'!$D$7=DataValidation!$A$4,Vols!$F50+0.005,"")))))</f>
        <v>7.7894000000000001E-3</v>
      </c>
      <c r="T50" s="51">
        <f>IF('Forward Curve'!$D$8=DataValidation!$B$2,Vols!$M50,IF('Forward Curve'!$D$8=DataValidation!$B$3,Vols!$L50,IF('Forward Curve'!$D$8=DataValidation!$B$4,Vols!$K50,IF('Forward Curve'!$D$8=DataValidation!$B$5,Vols!$J50,IF('Forward Curve'!$D$8=DataValidation!$B$7,$P50,IF('Forward Curve'!$D$8=DataValidation!$B$8,Vols!$Q50,IF('Forward Curve'!$D$8=DataValidation!$B$9,Vols!$R50,"ERROR")))))))</f>
        <v>1.442181740489638E-2</v>
      </c>
      <c r="W50" s="37"/>
      <c r="X50" s="37"/>
    </row>
    <row r="51" spans="1:24" x14ac:dyDescent="0.25">
      <c r="A51" s="5">
        <f>'Forward Curve'!$B62</f>
        <v>45532</v>
      </c>
      <c r="B51" s="6">
        <v>2.0903</v>
      </c>
      <c r="C51" s="7"/>
      <c r="D51" s="6">
        <v>3.0060999999999998E-3</v>
      </c>
      <c r="E51" s="6">
        <v>4.1742000000000003E-3</v>
      </c>
      <c r="F51" s="6">
        <v>5.6606E-3</v>
      </c>
      <c r="G51" s="43">
        <v>3.1637200000000004E-2</v>
      </c>
      <c r="H51" s="43">
        <v>1.4407000000000001E-3</v>
      </c>
      <c r="I51" s="8"/>
      <c r="J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-2.2552563389837674E-2</v>
      </c>
      <c r="K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-9.7732316949188363E-3</v>
      </c>
      <c r="L51" s="7">
        <f>IF('Forward Curve'!$D$7=DataValidation!$A$2,Vols!$D51*(1+(SQRT(YEARFRAC($A$2,$A51,2))*(1*$B51))),IF('Forward Curve'!$D$7=DataValidation!$A$3,Vols!$E51*(1+(SQRT(YEARFRAC($A$2,$A51,2))*(1*$B51))),IF('Forward Curve'!$D$7=DataValidation!$A$5,Vols!$D51*(1+(SQRT(YEARFRAC($A$2,$A51,2))*(1*$B51)))+0.03,IF('Forward Curve'!$D$7=DataValidation!$A$6,Vols!$H51*(1+(SQRT(YEARFRAC($A$2,$A51,2))*(1*$B51))),IF('Forward Curve'!$D$7=DataValidation!$A$4,Vols!$F51*(1+(SQRT(YEARFRAC($A$2,$A51,2))*(1*$B51))),"")))))</f>
        <v>1.5785431694918837E-2</v>
      </c>
      <c r="M51" s="7">
        <f>IF('Forward Curve'!$D$7=DataValidation!$A$2,Vols!$D51*(1+(SQRT(YEARFRAC($A$2,$A51,2))*(2*$B51))),IF('Forward Curve'!$D$7=DataValidation!$A$3,Vols!$E51*(1+(SQRT(YEARFRAC($A$2,$A51,2))*(2*$B51))),IF('Forward Curve'!$D$7=DataValidation!$A$5,Vols!$D51*(1+(SQRT(YEARFRAC($A$2,$A51,2))*(2*$B51)))+0.03,IF('Forward Curve'!$D$7=DataValidation!$A$6,Vols!$H51*(1+(SQRT(YEARFRAC($A$2,$A51,2))*(2*$B51))),IF('Forward Curve'!$D$7=DataValidation!$A$4,Vols!$F51*(1+(SQRT(YEARFRAC($A$2,$A51,2))*(2*$B51))),"")))))</f>
        <v>2.8564763389837673E-2</v>
      </c>
      <c r="O51" s="48">
        <f t="shared" si="3"/>
        <v>2.5000000000000001E-2</v>
      </c>
      <c r="P51" s="7">
        <f>IF('Forward Curve'!$D$7=DataValidation!$A$2,Vols!$O51,IF('Forward Curve'!$D$7=DataValidation!$A$3,Vols!$O51+(Vols!$E51-Vols!$D51),IF('Forward Curve'!$D$7=DataValidation!$A$5,Vols!$O51+(Vols!$G51-Vols!$D51),IF('Forward Curve'!$D$7=DataValidation!$A$6,Vols!$O51+(Vols!$H51-Vols!$D51),IF('Forward Curve'!$D$7=DataValidation!$A$4,Vols!$O51+(Vols!$F51-Vols!$D51))))))</f>
        <v>2.5000000000000001E-2</v>
      </c>
      <c r="Q51" s="7">
        <f>IF('Forward Curve'!$D$7=DataValidation!$A$2,$D51+0.0025,IF('Forward Curve'!$D$7=DataValidation!$A$3,$E51+0.0025,IF('Forward Curve'!$D$7=DataValidation!$A$5,Vols!$G51+0.0025,IF('Forward Curve'!$D$7=DataValidation!$A$6,Vols!$H51+0.0025,IF('Forward Curve'!$D$7=DataValidation!$A$4,Vols!$F51+0.0025,"")))))</f>
        <v>5.5060999999999999E-3</v>
      </c>
      <c r="R51" s="7">
        <f>IF('Forward Curve'!$D$7=DataValidation!$A$2,$D51+0.005,IF('Forward Curve'!$D$7=DataValidation!$A$3,$E51+0.005,IF('Forward Curve'!$D$7=DataValidation!$A$5,Vols!$G51+0.005,IF('Forward Curve'!$D$7=DataValidation!$A$6,Vols!$H51+0.005,IF('Forward Curve'!$D$7=DataValidation!$A$4,Vols!$F51+0.005,"")))))</f>
        <v>8.0061000000000004E-3</v>
      </c>
      <c r="T51" s="51">
        <f>IF('Forward Curve'!$D$8=DataValidation!$B$2,Vols!$M51,IF('Forward Curve'!$D$8=DataValidation!$B$3,Vols!$L51,IF('Forward Curve'!$D$8=DataValidation!$B$4,Vols!$K51,IF('Forward Curve'!$D$8=DataValidation!$B$5,Vols!$J51,IF('Forward Curve'!$D$8=DataValidation!$B$7,$P51,IF('Forward Curve'!$D$8=DataValidation!$B$8,Vols!$Q51,IF('Forward Curve'!$D$8=DataValidation!$B$9,Vols!$R51,"ERROR")))))))</f>
        <v>1.5785431694918837E-2</v>
      </c>
      <c r="W51" s="37"/>
      <c r="X51" s="37"/>
    </row>
    <row r="52" spans="1:24" x14ac:dyDescent="0.25">
      <c r="A52" s="5">
        <f>'Forward Curve'!$B63</f>
        <v>45563</v>
      </c>
      <c r="B52" s="6">
        <v>2.0849000000000002</v>
      </c>
      <c r="C52" s="7"/>
      <c r="D52" s="6">
        <v>3.0839000000000001E-3</v>
      </c>
      <c r="E52" s="6">
        <v>4.2551999999999998E-3</v>
      </c>
      <c r="F52" s="6">
        <v>5.7443999999999993E-3</v>
      </c>
      <c r="G52" s="43">
        <v>3.2748699999999999E-2</v>
      </c>
      <c r="H52" s="43">
        <v>1.5100000000000001E-3</v>
      </c>
      <c r="I52" s="8"/>
      <c r="J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-2.3339339155397966E-2</v>
      </c>
      <c r="K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-1.0127719577698983E-2</v>
      </c>
      <c r="L52" s="7">
        <f>IF('Forward Curve'!$D$7=DataValidation!$A$2,Vols!$D52*(1+(SQRT(YEARFRAC($A$2,$A52,2))*(1*$B52))),IF('Forward Curve'!$D$7=DataValidation!$A$3,Vols!$E52*(1+(SQRT(YEARFRAC($A$2,$A52,2))*(1*$B52))),IF('Forward Curve'!$D$7=DataValidation!$A$5,Vols!$D52*(1+(SQRT(YEARFRAC($A$2,$A52,2))*(1*$B52)))+0.03,IF('Forward Curve'!$D$7=DataValidation!$A$6,Vols!$H52*(1+(SQRT(YEARFRAC($A$2,$A52,2))*(1*$B52))),IF('Forward Curve'!$D$7=DataValidation!$A$4,Vols!$F52*(1+(SQRT(YEARFRAC($A$2,$A52,2))*(1*$B52))),"")))))</f>
        <v>1.6295519577698984E-2</v>
      </c>
      <c r="M52" s="7">
        <f>IF('Forward Curve'!$D$7=DataValidation!$A$2,Vols!$D52*(1+(SQRT(YEARFRAC($A$2,$A52,2))*(2*$B52))),IF('Forward Curve'!$D$7=DataValidation!$A$3,Vols!$E52*(1+(SQRT(YEARFRAC($A$2,$A52,2))*(2*$B52))),IF('Forward Curve'!$D$7=DataValidation!$A$5,Vols!$D52*(1+(SQRT(YEARFRAC($A$2,$A52,2))*(2*$B52)))+0.03,IF('Forward Curve'!$D$7=DataValidation!$A$6,Vols!$H52*(1+(SQRT(YEARFRAC($A$2,$A52,2))*(2*$B52))),IF('Forward Curve'!$D$7=DataValidation!$A$4,Vols!$F52*(1+(SQRT(YEARFRAC($A$2,$A52,2))*(2*$B52))),"")))))</f>
        <v>2.9507139155397967E-2</v>
      </c>
      <c r="N52" s="42"/>
      <c r="O52" s="48">
        <f t="shared" si="3"/>
        <v>2.5000000000000001E-2</v>
      </c>
      <c r="P52" s="7">
        <f>IF('Forward Curve'!$D$7=DataValidation!$A$2,Vols!$O52,IF('Forward Curve'!$D$7=DataValidation!$A$3,Vols!$O52+(Vols!$E52-Vols!$D52),IF('Forward Curve'!$D$7=DataValidation!$A$5,Vols!$O52+(Vols!$G52-Vols!$D52),IF('Forward Curve'!$D$7=DataValidation!$A$6,Vols!$O52+(Vols!$H52-Vols!$D52),IF('Forward Curve'!$D$7=DataValidation!$A$4,Vols!$O52+(Vols!$F52-Vols!$D52))))))</f>
        <v>2.5000000000000001E-2</v>
      </c>
      <c r="Q52" s="7">
        <f>IF('Forward Curve'!$D$7=DataValidation!$A$2,$D52+0.0025,IF('Forward Curve'!$D$7=DataValidation!$A$3,$E52+0.0025,IF('Forward Curve'!$D$7=DataValidation!$A$5,Vols!$G52+0.0025,IF('Forward Curve'!$D$7=DataValidation!$A$6,Vols!$H52+0.0025,IF('Forward Curve'!$D$7=DataValidation!$A$4,Vols!$F52+0.0025,"")))))</f>
        <v>5.5839000000000001E-3</v>
      </c>
      <c r="R52" s="7">
        <f>IF('Forward Curve'!$D$7=DataValidation!$A$2,$D52+0.005,IF('Forward Curve'!$D$7=DataValidation!$A$3,$E52+0.005,IF('Forward Curve'!$D$7=DataValidation!$A$5,Vols!$G52+0.005,IF('Forward Curve'!$D$7=DataValidation!$A$6,Vols!$H52+0.005,IF('Forward Curve'!$D$7=DataValidation!$A$4,Vols!$F52+0.005,"")))))</f>
        <v>8.0838999999999998E-3</v>
      </c>
      <c r="T52" s="51">
        <f>IF('Forward Curve'!$D$8=DataValidation!$B$2,Vols!$M52,IF('Forward Curve'!$D$8=DataValidation!$B$3,Vols!$L52,IF('Forward Curve'!$D$8=DataValidation!$B$4,Vols!$K52,IF('Forward Curve'!$D$8=DataValidation!$B$5,Vols!$J52,IF('Forward Curve'!$D$8=DataValidation!$B$7,$P52,IF('Forward Curve'!$D$8=DataValidation!$B$8,Vols!$Q52,IF('Forward Curve'!$D$8=DataValidation!$B$9,Vols!$R52,"ERROR")))))))</f>
        <v>1.6295519577698984E-2</v>
      </c>
      <c r="W52" s="37"/>
      <c r="X52" s="37"/>
    </row>
    <row r="53" spans="1:24" x14ac:dyDescent="0.25">
      <c r="A53" s="5">
        <f>'Forward Curve'!$B64</f>
        <v>45593</v>
      </c>
      <c r="B53" s="6">
        <v>2.0796999999999999</v>
      </c>
      <c r="C53" s="7"/>
      <c r="D53" s="6">
        <v>3.1591000000000002E-3</v>
      </c>
      <c r="E53" s="6">
        <v>4.3371E-3</v>
      </c>
      <c r="F53" s="6">
        <v>5.8282999999999998E-3</v>
      </c>
      <c r="G53" s="43">
        <v>3.2841099999999998E-2</v>
      </c>
      <c r="H53" s="43">
        <v>1.572E-3</v>
      </c>
      <c r="I53" s="8"/>
      <c r="J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-2.410609824075563E-2</v>
      </c>
      <c r="K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-1.0473499120377814E-2</v>
      </c>
      <c r="L53" s="7">
        <f>IF('Forward Curve'!$D$7=DataValidation!$A$2,Vols!$D53*(1+(SQRT(YEARFRAC($A$2,$A53,2))*(1*$B53))),IF('Forward Curve'!$D$7=DataValidation!$A$3,Vols!$E53*(1+(SQRT(YEARFRAC($A$2,$A53,2))*(1*$B53))),IF('Forward Curve'!$D$7=DataValidation!$A$5,Vols!$D53*(1+(SQRT(YEARFRAC($A$2,$A53,2))*(1*$B53)))+0.03,IF('Forward Curve'!$D$7=DataValidation!$A$6,Vols!$H53*(1+(SQRT(YEARFRAC($A$2,$A53,2))*(1*$B53))),IF('Forward Curve'!$D$7=DataValidation!$A$4,Vols!$F53*(1+(SQRT(YEARFRAC($A$2,$A53,2))*(1*$B53))),"")))))</f>
        <v>1.6791699120377816E-2</v>
      </c>
      <c r="M53" s="7">
        <f>IF('Forward Curve'!$D$7=DataValidation!$A$2,Vols!$D53*(1+(SQRT(YEARFRAC($A$2,$A53,2))*(2*$B53))),IF('Forward Curve'!$D$7=DataValidation!$A$3,Vols!$E53*(1+(SQRT(YEARFRAC($A$2,$A53,2))*(2*$B53))),IF('Forward Curve'!$D$7=DataValidation!$A$5,Vols!$D53*(1+(SQRT(YEARFRAC($A$2,$A53,2))*(2*$B53)))+0.03,IF('Forward Curve'!$D$7=DataValidation!$A$6,Vols!$H53*(1+(SQRT(YEARFRAC($A$2,$A53,2))*(2*$B53))),IF('Forward Curve'!$D$7=DataValidation!$A$4,Vols!$F53*(1+(SQRT(YEARFRAC($A$2,$A53,2))*(2*$B53))),"")))))</f>
        <v>3.042429824075563E-2</v>
      </c>
      <c r="N53" s="42"/>
      <c r="O53" s="48">
        <f t="shared" si="3"/>
        <v>2.5000000000000001E-2</v>
      </c>
      <c r="P53" s="7">
        <f>IF('Forward Curve'!$D$7=DataValidation!$A$2,Vols!$O53,IF('Forward Curve'!$D$7=DataValidation!$A$3,Vols!$O53+(Vols!$E53-Vols!$D53),IF('Forward Curve'!$D$7=DataValidation!$A$5,Vols!$O53+(Vols!$G53-Vols!$D53),IF('Forward Curve'!$D$7=DataValidation!$A$6,Vols!$O53+(Vols!$H53-Vols!$D53),IF('Forward Curve'!$D$7=DataValidation!$A$4,Vols!$O53+(Vols!$F53-Vols!$D53))))))</f>
        <v>2.5000000000000001E-2</v>
      </c>
      <c r="Q53" s="7">
        <f>IF('Forward Curve'!$D$7=DataValidation!$A$2,$D53+0.0025,IF('Forward Curve'!$D$7=DataValidation!$A$3,$E53+0.0025,IF('Forward Curve'!$D$7=DataValidation!$A$5,Vols!$G53+0.0025,IF('Forward Curve'!$D$7=DataValidation!$A$6,Vols!$H53+0.0025,IF('Forward Curve'!$D$7=DataValidation!$A$4,Vols!$F53+0.0025,"")))))</f>
        <v>5.6591000000000002E-3</v>
      </c>
      <c r="R53" s="7">
        <f>IF('Forward Curve'!$D$7=DataValidation!$A$2,$D53+0.005,IF('Forward Curve'!$D$7=DataValidation!$A$3,$E53+0.005,IF('Forward Curve'!$D$7=DataValidation!$A$5,Vols!$G53+0.005,IF('Forward Curve'!$D$7=DataValidation!$A$6,Vols!$H53+0.005,IF('Forward Curve'!$D$7=DataValidation!$A$4,Vols!$F53+0.005,"")))))</f>
        <v>8.1591000000000007E-3</v>
      </c>
      <c r="T53" s="51">
        <f>IF('Forward Curve'!$D$8=DataValidation!$B$2,Vols!$M53,IF('Forward Curve'!$D$8=DataValidation!$B$3,Vols!$L53,IF('Forward Curve'!$D$8=DataValidation!$B$4,Vols!$K53,IF('Forward Curve'!$D$8=DataValidation!$B$5,Vols!$J53,IF('Forward Curve'!$D$8=DataValidation!$B$7,$P53,IF('Forward Curve'!$D$8=DataValidation!$B$8,Vols!$Q53,IF('Forward Curve'!$D$8=DataValidation!$B$9,Vols!$R53,"ERROR")))))))</f>
        <v>1.6791699120377816E-2</v>
      </c>
      <c r="W53" s="37"/>
      <c r="X53" s="37"/>
    </row>
    <row r="54" spans="1:24" x14ac:dyDescent="0.25">
      <c r="A54" s="5">
        <f>'Forward Curve'!$B65</f>
        <v>45624</v>
      </c>
      <c r="B54" s="6">
        <v>2.0736000000000003</v>
      </c>
      <c r="C54" s="7"/>
      <c r="D54" s="6">
        <v>3.2342999999999998E-3</v>
      </c>
      <c r="E54" s="6">
        <v>4.4076000000000002E-3</v>
      </c>
      <c r="F54" s="6">
        <v>5.9041999999999992E-3</v>
      </c>
      <c r="G54" s="43">
        <v>3.2096300000000001E-2</v>
      </c>
      <c r="H54" s="43">
        <v>1.6220000000000002E-3</v>
      </c>
      <c r="I54" s="8"/>
      <c r="J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-2.4874995766968461E-2</v>
      </c>
      <c r="K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-1.0820347883484231E-2</v>
      </c>
      <c r="L54" s="7">
        <f>IF('Forward Curve'!$D$7=DataValidation!$A$2,Vols!$D54*(1+(SQRT(YEARFRAC($A$2,$A54,2))*(1*$B54))),IF('Forward Curve'!$D$7=DataValidation!$A$3,Vols!$E54*(1+(SQRT(YEARFRAC($A$2,$A54,2))*(1*$B54))),IF('Forward Curve'!$D$7=DataValidation!$A$5,Vols!$D54*(1+(SQRT(YEARFRAC($A$2,$A54,2))*(1*$B54)))+0.03,IF('Forward Curve'!$D$7=DataValidation!$A$6,Vols!$H54*(1+(SQRT(YEARFRAC($A$2,$A54,2))*(1*$B54))),IF('Forward Curve'!$D$7=DataValidation!$A$4,Vols!$F54*(1+(SQRT(YEARFRAC($A$2,$A54,2))*(1*$B54))),"")))))</f>
        <v>1.7288947883484229E-2</v>
      </c>
      <c r="M54" s="7">
        <f>IF('Forward Curve'!$D$7=DataValidation!$A$2,Vols!$D54*(1+(SQRT(YEARFRAC($A$2,$A54,2))*(2*$B54))),IF('Forward Curve'!$D$7=DataValidation!$A$3,Vols!$E54*(1+(SQRT(YEARFRAC($A$2,$A54,2))*(2*$B54))),IF('Forward Curve'!$D$7=DataValidation!$A$5,Vols!$D54*(1+(SQRT(YEARFRAC($A$2,$A54,2))*(2*$B54)))+0.03,IF('Forward Curve'!$D$7=DataValidation!$A$6,Vols!$H54*(1+(SQRT(YEARFRAC($A$2,$A54,2))*(2*$B54))),IF('Forward Curve'!$D$7=DataValidation!$A$4,Vols!$F54*(1+(SQRT(YEARFRAC($A$2,$A54,2))*(2*$B54))),"")))))</f>
        <v>3.1343595766968463E-2</v>
      </c>
      <c r="O54" s="48">
        <f t="shared" si="3"/>
        <v>2.5000000000000001E-2</v>
      </c>
      <c r="P54" s="7">
        <f>IF('Forward Curve'!$D$7=DataValidation!$A$2,Vols!$O54,IF('Forward Curve'!$D$7=DataValidation!$A$3,Vols!$O54+(Vols!$E54-Vols!$D54),IF('Forward Curve'!$D$7=DataValidation!$A$5,Vols!$O54+(Vols!$G54-Vols!$D54),IF('Forward Curve'!$D$7=DataValidation!$A$6,Vols!$O54+(Vols!$H54-Vols!$D54),IF('Forward Curve'!$D$7=DataValidation!$A$4,Vols!$O54+(Vols!$F54-Vols!$D54))))))</f>
        <v>2.5000000000000001E-2</v>
      </c>
      <c r="Q54" s="7">
        <f>IF('Forward Curve'!$D$7=DataValidation!$A$2,$D54+0.0025,IF('Forward Curve'!$D$7=DataValidation!$A$3,$E54+0.0025,IF('Forward Curve'!$D$7=DataValidation!$A$5,Vols!$G54+0.0025,IF('Forward Curve'!$D$7=DataValidation!$A$6,Vols!$H54+0.0025,IF('Forward Curve'!$D$7=DataValidation!$A$4,Vols!$F54+0.0025,"")))))</f>
        <v>5.7342999999999995E-3</v>
      </c>
      <c r="R54" s="7">
        <f>IF('Forward Curve'!$D$7=DataValidation!$A$2,$D54+0.005,IF('Forward Curve'!$D$7=DataValidation!$A$3,$E54+0.005,IF('Forward Curve'!$D$7=DataValidation!$A$5,Vols!$G54+0.005,IF('Forward Curve'!$D$7=DataValidation!$A$6,Vols!$H54+0.005,IF('Forward Curve'!$D$7=DataValidation!$A$4,Vols!$F54+0.005,"")))))</f>
        <v>8.2343E-3</v>
      </c>
      <c r="T54" s="51">
        <f>IF('Forward Curve'!$D$8=DataValidation!$B$2,Vols!$M54,IF('Forward Curve'!$D$8=DataValidation!$B$3,Vols!$L54,IF('Forward Curve'!$D$8=DataValidation!$B$4,Vols!$K54,IF('Forward Curve'!$D$8=DataValidation!$B$5,Vols!$J54,IF('Forward Curve'!$D$8=DataValidation!$B$7,$P54,IF('Forward Curve'!$D$8=DataValidation!$B$8,Vols!$Q54,IF('Forward Curve'!$D$8=DataValidation!$B$9,Vols!$R54,"ERROR")))))))</f>
        <v>1.7288947883484229E-2</v>
      </c>
      <c r="W54" s="37"/>
      <c r="X54" s="37"/>
    </row>
    <row r="55" spans="1:24" x14ac:dyDescent="0.25">
      <c r="A55" s="5">
        <f>'Forward Curve'!$B66</f>
        <v>45654</v>
      </c>
      <c r="B55" s="6">
        <v>2.0691999999999999</v>
      </c>
      <c r="C55" s="7"/>
      <c r="D55" s="6">
        <v>3.3145000000000002E-3</v>
      </c>
      <c r="E55" s="6">
        <v>4.4888000000000003E-3</v>
      </c>
      <c r="F55" s="6">
        <v>5.9914999999999994E-3</v>
      </c>
      <c r="G55" s="43">
        <v>3.2569300000000002E-2</v>
      </c>
      <c r="H55" s="43">
        <v>1.6892999999999999E-3</v>
      </c>
      <c r="I55" s="8"/>
      <c r="J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-2.5702132448022396E-2</v>
      </c>
      <c r="K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-1.1193816224011197E-2</v>
      </c>
      <c r="L55" s="7">
        <f>IF('Forward Curve'!$D$7=DataValidation!$A$2,Vols!$D55*(1+(SQRT(YEARFRAC($A$2,$A55,2))*(1*$B55))),IF('Forward Curve'!$D$7=DataValidation!$A$3,Vols!$E55*(1+(SQRT(YEARFRAC($A$2,$A55,2))*(1*$B55))),IF('Forward Curve'!$D$7=DataValidation!$A$5,Vols!$D55*(1+(SQRT(YEARFRAC($A$2,$A55,2))*(1*$B55)))+0.03,IF('Forward Curve'!$D$7=DataValidation!$A$6,Vols!$H55*(1+(SQRT(YEARFRAC($A$2,$A55,2))*(1*$B55))),IF('Forward Curve'!$D$7=DataValidation!$A$4,Vols!$F55*(1+(SQRT(YEARFRAC($A$2,$A55,2))*(1*$B55))),"")))))</f>
        <v>1.7822816224011197E-2</v>
      </c>
      <c r="M55" s="7">
        <f>IF('Forward Curve'!$D$7=DataValidation!$A$2,Vols!$D55*(1+(SQRT(YEARFRAC($A$2,$A55,2))*(2*$B55))),IF('Forward Curve'!$D$7=DataValidation!$A$3,Vols!$E55*(1+(SQRT(YEARFRAC($A$2,$A55,2))*(2*$B55))),IF('Forward Curve'!$D$7=DataValidation!$A$5,Vols!$D55*(1+(SQRT(YEARFRAC($A$2,$A55,2))*(2*$B55)))+0.03,IF('Forward Curve'!$D$7=DataValidation!$A$6,Vols!$H55*(1+(SQRT(YEARFRAC($A$2,$A55,2))*(2*$B55))),IF('Forward Curve'!$D$7=DataValidation!$A$4,Vols!$F55*(1+(SQRT(YEARFRAC($A$2,$A55,2))*(2*$B55))),"")))))</f>
        <v>3.2331132448022395E-2</v>
      </c>
      <c r="O55" s="48">
        <f t="shared" si="3"/>
        <v>2.5000000000000001E-2</v>
      </c>
      <c r="P55" s="7">
        <f>IF('Forward Curve'!$D$7=DataValidation!$A$2,Vols!$O55,IF('Forward Curve'!$D$7=DataValidation!$A$3,Vols!$O55+(Vols!$E55-Vols!$D55),IF('Forward Curve'!$D$7=DataValidation!$A$5,Vols!$O55+(Vols!$G55-Vols!$D55),IF('Forward Curve'!$D$7=DataValidation!$A$6,Vols!$O55+(Vols!$H55-Vols!$D55),IF('Forward Curve'!$D$7=DataValidation!$A$4,Vols!$O55+(Vols!$F55-Vols!$D55))))))</f>
        <v>2.5000000000000001E-2</v>
      </c>
      <c r="Q55" s="7">
        <f>IF('Forward Curve'!$D$7=DataValidation!$A$2,$D55+0.0025,IF('Forward Curve'!$D$7=DataValidation!$A$3,$E55+0.0025,IF('Forward Curve'!$D$7=DataValidation!$A$5,Vols!$G55+0.0025,IF('Forward Curve'!$D$7=DataValidation!$A$6,Vols!$H55+0.0025,IF('Forward Curve'!$D$7=DataValidation!$A$4,Vols!$F55+0.0025,"")))))</f>
        <v>5.8145000000000002E-3</v>
      </c>
      <c r="R55" s="7">
        <f>IF('Forward Curve'!$D$7=DataValidation!$A$2,$D55+0.005,IF('Forward Curve'!$D$7=DataValidation!$A$3,$E55+0.005,IF('Forward Curve'!$D$7=DataValidation!$A$5,Vols!$G55+0.005,IF('Forward Curve'!$D$7=DataValidation!$A$6,Vols!$H55+0.005,IF('Forward Curve'!$D$7=DataValidation!$A$4,Vols!$F55+0.005,"")))))</f>
        <v>8.3145000000000007E-3</v>
      </c>
      <c r="T55" s="51">
        <f>IF('Forward Curve'!$D$8=DataValidation!$B$2,Vols!$M55,IF('Forward Curve'!$D$8=DataValidation!$B$3,Vols!$L55,IF('Forward Curve'!$D$8=DataValidation!$B$4,Vols!$K55,IF('Forward Curve'!$D$8=DataValidation!$B$5,Vols!$J55,IF('Forward Curve'!$D$8=DataValidation!$B$7,$P55,IF('Forward Curve'!$D$8=DataValidation!$B$8,Vols!$Q55,IF('Forward Curve'!$D$8=DataValidation!$B$9,Vols!$R55,"ERROR")))))))</f>
        <v>1.7822816224011197E-2</v>
      </c>
      <c r="W55" s="37"/>
      <c r="X55" s="37"/>
    </row>
    <row r="56" spans="1:24" x14ac:dyDescent="0.25">
      <c r="A56" s="5">
        <f>'Forward Curve'!$B67</f>
        <v>45685</v>
      </c>
      <c r="B56" s="6">
        <v>2.0651999999999999</v>
      </c>
      <c r="C56" s="7"/>
      <c r="D56" s="6">
        <v>3.3882000000000001E-3</v>
      </c>
      <c r="E56" s="6">
        <v>4.5691999999999998E-3</v>
      </c>
      <c r="F56" s="6">
        <v>6.0786E-3</v>
      </c>
      <c r="G56" s="43">
        <v>3.2353600000000003E-2</v>
      </c>
      <c r="H56" s="43">
        <v>1.7482000000000001E-3</v>
      </c>
      <c r="I56" s="8"/>
      <c r="J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-2.64997739598728E-2</v>
      </c>
      <c r="K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-1.1555786979936401E-2</v>
      </c>
      <c r="L56" s="7">
        <f>IF('Forward Curve'!$D$7=DataValidation!$A$2,Vols!$D56*(1+(SQRT(YEARFRAC($A$2,$A56,2))*(1*$B56))),IF('Forward Curve'!$D$7=DataValidation!$A$3,Vols!$E56*(1+(SQRT(YEARFRAC($A$2,$A56,2))*(1*$B56))),IF('Forward Curve'!$D$7=DataValidation!$A$5,Vols!$D56*(1+(SQRT(YEARFRAC($A$2,$A56,2))*(1*$B56)))+0.03,IF('Forward Curve'!$D$7=DataValidation!$A$6,Vols!$H56*(1+(SQRT(YEARFRAC($A$2,$A56,2))*(1*$B56))),IF('Forward Curve'!$D$7=DataValidation!$A$4,Vols!$F56*(1+(SQRT(YEARFRAC($A$2,$A56,2))*(1*$B56))),"")))))</f>
        <v>1.83321869799364E-2</v>
      </c>
      <c r="M56" s="7">
        <f>IF('Forward Curve'!$D$7=DataValidation!$A$2,Vols!$D56*(1+(SQRT(YEARFRAC($A$2,$A56,2))*(2*$B56))),IF('Forward Curve'!$D$7=DataValidation!$A$3,Vols!$E56*(1+(SQRT(YEARFRAC($A$2,$A56,2))*(2*$B56))),IF('Forward Curve'!$D$7=DataValidation!$A$5,Vols!$D56*(1+(SQRT(YEARFRAC($A$2,$A56,2))*(2*$B56)))+0.03,IF('Forward Curve'!$D$7=DataValidation!$A$6,Vols!$H56*(1+(SQRT(YEARFRAC($A$2,$A56,2))*(2*$B56))),IF('Forward Curve'!$D$7=DataValidation!$A$4,Vols!$F56*(1+(SQRT(YEARFRAC($A$2,$A56,2))*(2*$B56))),"")))))</f>
        <v>3.3276173959872798E-2</v>
      </c>
      <c r="O56" s="48">
        <f t="shared" si="3"/>
        <v>2.5000000000000001E-2</v>
      </c>
      <c r="P56" s="7">
        <f>IF('Forward Curve'!$D$7=DataValidation!$A$2,Vols!$O56,IF('Forward Curve'!$D$7=DataValidation!$A$3,Vols!$O56+(Vols!$E56-Vols!$D56),IF('Forward Curve'!$D$7=DataValidation!$A$5,Vols!$O56+(Vols!$G56-Vols!$D56),IF('Forward Curve'!$D$7=DataValidation!$A$6,Vols!$O56+(Vols!$H56-Vols!$D56),IF('Forward Curve'!$D$7=DataValidation!$A$4,Vols!$O56+(Vols!$F56-Vols!$D56))))))</f>
        <v>2.5000000000000001E-2</v>
      </c>
      <c r="Q56" s="7">
        <f>IF('Forward Curve'!$D$7=DataValidation!$A$2,$D56+0.0025,IF('Forward Curve'!$D$7=DataValidation!$A$3,$E56+0.0025,IF('Forward Curve'!$D$7=DataValidation!$A$5,Vols!$G56+0.0025,IF('Forward Curve'!$D$7=DataValidation!$A$6,Vols!$H56+0.0025,IF('Forward Curve'!$D$7=DataValidation!$A$4,Vols!$F56+0.0025,"")))))</f>
        <v>5.8881999999999997E-3</v>
      </c>
      <c r="R56" s="7">
        <f>IF('Forward Curve'!$D$7=DataValidation!$A$2,$D56+0.005,IF('Forward Curve'!$D$7=DataValidation!$A$3,$E56+0.005,IF('Forward Curve'!$D$7=DataValidation!$A$5,Vols!$G56+0.005,IF('Forward Curve'!$D$7=DataValidation!$A$6,Vols!$H56+0.005,IF('Forward Curve'!$D$7=DataValidation!$A$4,Vols!$F56+0.005,"")))))</f>
        <v>8.3882000000000002E-3</v>
      </c>
      <c r="T56" s="51">
        <f>IF('Forward Curve'!$D$8=DataValidation!$B$2,Vols!$M56,IF('Forward Curve'!$D$8=DataValidation!$B$3,Vols!$L56,IF('Forward Curve'!$D$8=DataValidation!$B$4,Vols!$K56,IF('Forward Curve'!$D$8=DataValidation!$B$5,Vols!$J56,IF('Forward Curve'!$D$8=DataValidation!$B$7,$P56,IF('Forward Curve'!$D$8=DataValidation!$B$8,Vols!$Q56,IF('Forward Curve'!$D$8=DataValidation!$B$9,Vols!$R56,"ERROR")))))))</f>
        <v>1.83321869799364E-2</v>
      </c>
      <c r="W56" s="37"/>
      <c r="X56" s="37"/>
    </row>
    <row r="57" spans="1:24" x14ac:dyDescent="0.25">
      <c r="A57" s="5">
        <f>'Forward Curve'!$B68</f>
        <v>45716</v>
      </c>
      <c r="B57" s="6">
        <v>2.0608</v>
      </c>
      <c r="C57" s="7"/>
      <c r="D57" s="6">
        <v>3.4619E-3</v>
      </c>
      <c r="E57" s="6">
        <v>4.6411000000000004E-3</v>
      </c>
      <c r="F57" s="6">
        <v>6.2486E-3</v>
      </c>
      <c r="G57" s="43">
        <v>3.2280400000000001E-2</v>
      </c>
      <c r="H57" s="43">
        <v>1.8018000000000001E-3</v>
      </c>
      <c r="I57" s="8"/>
      <c r="J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-2.7297444785696699E-2</v>
      </c>
      <c r="K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-1.1917772392848351E-2</v>
      </c>
      <c r="L57" s="7">
        <f>IF('Forward Curve'!$D$7=DataValidation!$A$2,Vols!$D57*(1+(SQRT(YEARFRAC($A$2,$A57,2))*(1*$B57))),IF('Forward Curve'!$D$7=DataValidation!$A$3,Vols!$E57*(1+(SQRT(YEARFRAC($A$2,$A57,2))*(1*$B57))),IF('Forward Curve'!$D$7=DataValidation!$A$5,Vols!$D57*(1+(SQRT(YEARFRAC($A$2,$A57,2))*(1*$B57)))+0.03,IF('Forward Curve'!$D$7=DataValidation!$A$6,Vols!$H57*(1+(SQRT(YEARFRAC($A$2,$A57,2))*(1*$B57))),IF('Forward Curve'!$D$7=DataValidation!$A$4,Vols!$F57*(1+(SQRT(YEARFRAC($A$2,$A57,2))*(1*$B57))),"")))))</f>
        <v>1.8841572392848352E-2</v>
      </c>
      <c r="M57" s="7">
        <f>IF('Forward Curve'!$D$7=DataValidation!$A$2,Vols!$D57*(1+(SQRT(YEARFRAC($A$2,$A57,2))*(2*$B57))),IF('Forward Curve'!$D$7=DataValidation!$A$3,Vols!$E57*(1+(SQRT(YEARFRAC($A$2,$A57,2))*(2*$B57))),IF('Forward Curve'!$D$7=DataValidation!$A$5,Vols!$D57*(1+(SQRT(YEARFRAC($A$2,$A57,2))*(2*$B57)))+0.03,IF('Forward Curve'!$D$7=DataValidation!$A$6,Vols!$H57*(1+(SQRT(YEARFRAC($A$2,$A57,2))*(2*$B57))),IF('Forward Curve'!$D$7=DataValidation!$A$4,Vols!$F57*(1+(SQRT(YEARFRAC($A$2,$A57,2))*(2*$B57))),"")))))</f>
        <v>3.42212447856967E-2</v>
      </c>
      <c r="O57" s="48">
        <f t="shared" si="3"/>
        <v>2.5000000000000001E-2</v>
      </c>
      <c r="P57" s="7">
        <f>IF('Forward Curve'!$D$7=DataValidation!$A$2,Vols!$O57,IF('Forward Curve'!$D$7=DataValidation!$A$3,Vols!$O57+(Vols!$E57-Vols!$D57),IF('Forward Curve'!$D$7=DataValidation!$A$5,Vols!$O57+(Vols!$G57-Vols!$D57),IF('Forward Curve'!$D$7=DataValidation!$A$6,Vols!$O57+(Vols!$H57-Vols!$D57),IF('Forward Curve'!$D$7=DataValidation!$A$4,Vols!$O57+(Vols!$F57-Vols!$D57))))))</f>
        <v>2.5000000000000001E-2</v>
      </c>
      <c r="Q57" s="7">
        <f>IF('Forward Curve'!$D$7=DataValidation!$A$2,$D57+0.0025,IF('Forward Curve'!$D$7=DataValidation!$A$3,$E57+0.0025,IF('Forward Curve'!$D$7=DataValidation!$A$5,Vols!$G57+0.0025,IF('Forward Curve'!$D$7=DataValidation!$A$6,Vols!$H57+0.0025,IF('Forward Curve'!$D$7=DataValidation!$A$4,Vols!$F57+0.0025,"")))))</f>
        <v>5.9619E-3</v>
      </c>
      <c r="R57" s="7">
        <f>IF('Forward Curve'!$D$7=DataValidation!$A$2,$D57+0.005,IF('Forward Curve'!$D$7=DataValidation!$A$3,$E57+0.005,IF('Forward Curve'!$D$7=DataValidation!$A$5,Vols!$G57+0.005,IF('Forward Curve'!$D$7=DataValidation!$A$6,Vols!$H57+0.005,IF('Forward Curve'!$D$7=DataValidation!$A$4,Vols!$F57+0.005,"")))))</f>
        <v>8.4618999999999996E-3</v>
      </c>
      <c r="T57" s="51">
        <f>IF('Forward Curve'!$D$8=DataValidation!$B$2,Vols!$M57,IF('Forward Curve'!$D$8=DataValidation!$B$3,Vols!$L57,IF('Forward Curve'!$D$8=DataValidation!$B$4,Vols!$K57,IF('Forward Curve'!$D$8=DataValidation!$B$5,Vols!$J57,IF('Forward Curve'!$D$8=DataValidation!$B$7,$P57,IF('Forward Curve'!$D$8=DataValidation!$B$8,Vols!$Q57,IF('Forward Curve'!$D$8=DataValidation!$B$9,Vols!$R57,"ERROR")))))))</f>
        <v>1.8841572392848352E-2</v>
      </c>
      <c r="W57" s="37"/>
      <c r="X57" s="37"/>
    </row>
    <row r="58" spans="1:24" x14ac:dyDescent="0.25">
      <c r="A58" s="5">
        <f>'Forward Curve'!$B69</f>
        <v>45744</v>
      </c>
      <c r="B58" s="6">
        <v>2.0571000000000002</v>
      </c>
      <c r="C58" s="7"/>
      <c r="D58" s="6">
        <v>3.5379999999999999E-3</v>
      </c>
      <c r="E58" s="6">
        <v>4.7226999999999998E-3</v>
      </c>
      <c r="F58" s="6">
        <v>6.4608E-3</v>
      </c>
      <c r="G58" s="43">
        <v>3.3161999999999997E-2</v>
      </c>
      <c r="H58" s="43">
        <v>1.8720999999999998E-3</v>
      </c>
      <c r="I58" s="8"/>
      <c r="J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-2.8102558066407893E-2</v>
      </c>
      <c r="K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-1.2282279033203947E-2</v>
      </c>
      <c r="L58" s="7">
        <f>IF('Forward Curve'!$D$7=DataValidation!$A$2,Vols!$D58*(1+(SQRT(YEARFRAC($A$2,$A58,2))*(1*$B58))),IF('Forward Curve'!$D$7=DataValidation!$A$3,Vols!$E58*(1+(SQRT(YEARFRAC($A$2,$A58,2))*(1*$B58))),IF('Forward Curve'!$D$7=DataValidation!$A$5,Vols!$D58*(1+(SQRT(YEARFRAC($A$2,$A58,2))*(1*$B58)))+0.03,IF('Forward Curve'!$D$7=DataValidation!$A$6,Vols!$H58*(1+(SQRT(YEARFRAC($A$2,$A58,2))*(1*$B58))),IF('Forward Curve'!$D$7=DataValidation!$A$4,Vols!$F58*(1+(SQRT(YEARFRAC($A$2,$A58,2))*(1*$B58))),"")))))</f>
        <v>1.9358279033203946E-2</v>
      </c>
      <c r="M58" s="7">
        <f>IF('Forward Curve'!$D$7=DataValidation!$A$2,Vols!$D58*(1+(SQRT(YEARFRAC($A$2,$A58,2))*(2*$B58))),IF('Forward Curve'!$D$7=DataValidation!$A$3,Vols!$E58*(1+(SQRT(YEARFRAC($A$2,$A58,2))*(2*$B58))),IF('Forward Curve'!$D$7=DataValidation!$A$5,Vols!$D58*(1+(SQRT(YEARFRAC($A$2,$A58,2))*(2*$B58)))+0.03,IF('Forward Curve'!$D$7=DataValidation!$A$6,Vols!$H58*(1+(SQRT(YEARFRAC($A$2,$A58,2))*(2*$B58))),IF('Forward Curve'!$D$7=DataValidation!$A$4,Vols!$F58*(1+(SQRT(YEARFRAC($A$2,$A58,2))*(2*$B58))),"")))))</f>
        <v>3.5178558066407892E-2</v>
      </c>
      <c r="O58" s="48">
        <f t="shared" si="3"/>
        <v>2.5000000000000001E-2</v>
      </c>
      <c r="P58" s="7">
        <f>IF('Forward Curve'!$D$7=DataValidation!$A$2,Vols!$O58,IF('Forward Curve'!$D$7=DataValidation!$A$3,Vols!$O58+(Vols!$E58-Vols!$D58),IF('Forward Curve'!$D$7=DataValidation!$A$5,Vols!$O58+(Vols!$G58-Vols!$D58),IF('Forward Curve'!$D$7=DataValidation!$A$6,Vols!$O58+(Vols!$H58-Vols!$D58),IF('Forward Curve'!$D$7=DataValidation!$A$4,Vols!$O58+(Vols!$F58-Vols!$D58))))))</f>
        <v>2.5000000000000001E-2</v>
      </c>
      <c r="Q58" s="7">
        <f>IF('Forward Curve'!$D$7=DataValidation!$A$2,$D58+0.0025,IF('Forward Curve'!$D$7=DataValidation!$A$3,$E58+0.0025,IF('Forward Curve'!$D$7=DataValidation!$A$5,Vols!$G58+0.0025,IF('Forward Curve'!$D$7=DataValidation!$A$6,Vols!$H58+0.0025,IF('Forward Curve'!$D$7=DataValidation!$A$4,Vols!$F58+0.0025,"")))))</f>
        <v>6.038E-3</v>
      </c>
      <c r="R58" s="7">
        <f>IF('Forward Curve'!$D$7=DataValidation!$A$2,$D58+0.005,IF('Forward Curve'!$D$7=DataValidation!$A$3,$E58+0.005,IF('Forward Curve'!$D$7=DataValidation!$A$5,Vols!$G58+0.005,IF('Forward Curve'!$D$7=DataValidation!$A$6,Vols!$H58+0.005,IF('Forward Curve'!$D$7=DataValidation!$A$4,Vols!$F58+0.005,"")))))</f>
        <v>8.5380000000000005E-3</v>
      </c>
      <c r="T58" s="51">
        <f>IF('Forward Curve'!$D$8=DataValidation!$B$2,Vols!$M58,IF('Forward Curve'!$D$8=DataValidation!$B$3,Vols!$L58,IF('Forward Curve'!$D$8=DataValidation!$B$4,Vols!$K58,IF('Forward Curve'!$D$8=DataValidation!$B$5,Vols!$J58,IF('Forward Curve'!$D$8=DataValidation!$B$7,$P58,IF('Forward Curve'!$D$8=DataValidation!$B$8,Vols!$Q58,IF('Forward Curve'!$D$8=DataValidation!$B$9,Vols!$R58,"ERROR")))))))</f>
        <v>1.9358279033203946E-2</v>
      </c>
      <c r="W58" s="37"/>
      <c r="X58" s="37"/>
    </row>
    <row r="59" spans="1:24" x14ac:dyDescent="0.25">
      <c r="A59" s="5">
        <f>'Forward Curve'!$B70</f>
        <v>45775</v>
      </c>
      <c r="B59" s="6">
        <v>2.0540000000000003</v>
      </c>
      <c r="C59" s="7"/>
      <c r="D59" s="6">
        <v>3.6126999999999999E-3</v>
      </c>
      <c r="E59" s="6">
        <v>4.8011E-3</v>
      </c>
      <c r="F59" s="6">
        <v>6.6673000000000001E-3</v>
      </c>
      <c r="G59" s="43">
        <v>3.3227199999999998E-2</v>
      </c>
      <c r="H59" s="43">
        <v>1.9315999999999999E-3</v>
      </c>
      <c r="I59" s="8"/>
      <c r="J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-2.8939850961289048E-2</v>
      </c>
      <c r="K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-1.2663575480644524E-2</v>
      </c>
      <c r="L59" s="7">
        <f>IF('Forward Curve'!$D$7=DataValidation!$A$2,Vols!$D59*(1+(SQRT(YEARFRAC($A$2,$A59,2))*(1*$B59))),IF('Forward Curve'!$D$7=DataValidation!$A$3,Vols!$E59*(1+(SQRT(YEARFRAC($A$2,$A59,2))*(1*$B59))),IF('Forward Curve'!$D$7=DataValidation!$A$5,Vols!$D59*(1+(SQRT(YEARFRAC($A$2,$A59,2))*(1*$B59)))+0.03,IF('Forward Curve'!$D$7=DataValidation!$A$6,Vols!$H59*(1+(SQRT(YEARFRAC($A$2,$A59,2))*(1*$B59))),IF('Forward Curve'!$D$7=DataValidation!$A$4,Vols!$F59*(1+(SQRT(YEARFRAC($A$2,$A59,2))*(1*$B59))),"")))))</f>
        <v>1.9888975480644524E-2</v>
      </c>
      <c r="M59" s="7">
        <f>IF('Forward Curve'!$D$7=DataValidation!$A$2,Vols!$D59*(1+(SQRT(YEARFRAC($A$2,$A59,2))*(2*$B59))),IF('Forward Curve'!$D$7=DataValidation!$A$3,Vols!$E59*(1+(SQRT(YEARFRAC($A$2,$A59,2))*(2*$B59))),IF('Forward Curve'!$D$7=DataValidation!$A$5,Vols!$D59*(1+(SQRT(YEARFRAC($A$2,$A59,2))*(2*$B59)))+0.03,IF('Forward Curve'!$D$7=DataValidation!$A$6,Vols!$H59*(1+(SQRT(YEARFRAC($A$2,$A59,2))*(2*$B59))),IF('Forward Curve'!$D$7=DataValidation!$A$4,Vols!$F59*(1+(SQRT(YEARFRAC($A$2,$A59,2))*(2*$B59))),"")))))</f>
        <v>3.6165250961289044E-2</v>
      </c>
      <c r="O59" s="48">
        <f t="shared" si="3"/>
        <v>2.5000000000000001E-2</v>
      </c>
      <c r="P59" s="7">
        <f>IF('Forward Curve'!$D$7=DataValidation!$A$2,Vols!$O59,IF('Forward Curve'!$D$7=DataValidation!$A$3,Vols!$O59+(Vols!$E59-Vols!$D59),IF('Forward Curve'!$D$7=DataValidation!$A$5,Vols!$O59+(Vols!$G59-Vols!$D59),IF('Forward Curve'!$D$7=DataValidation!$A$6,Vols!$O59+(Vols!$H59-Vols!$D59),IF('Forward Curve'!$D$7=DataValidation!$A$4,Vols!$O59+(Vols!$F59-Vols!$D59))))))</f>
        <v>2.5000000000000001E-2</v>
      </c>
      <c r="Q59" s="7">
        <f>IF('Forward Curve'!$D$7=DataValidation!$A$2,$D59+0.0025,IF('Forward Curve'!$D$7=DataValidation!$A$3,$E59+0.0025,IF('Forward Curve'!$D$7=DataValidation!$A$5,Vols!$G59+0.0025,IF('Forward Curve'!$D$7=DataValidation!$A$6,Vols!$H59+0.0025,IF('Forward Curve'!$D$7=DataValidation!$A$4,Vols!$F59+0.0025,"")))))</f>
        <v>6.1127000000000004E-3</v>
      </c>
      <c r="R59" s="7">
        <f>IF('Forward Curve'!$D$7=DataValidation!$A$2,$D59+0.005,IF('Forward Curve'!$D$7=DataValidation!$A$3,$E59+0.005,IF('Forward Curve'!$D$7=DataValidation!$A$5,Vols!$G59+0.005,IF('Forward Curve'!$D$7=DataValidation!$A$6,Vols!$H59+0.005,IF('Forward Curve'!$D$7=DataValidation!$A$4,Vols!$F59+0.005,"")))))</f>
        <v>8.6127000000000009E-3</v>
      </c>
      <c r="T59" s="51">
        <f>IF('Forward Curve'!$D$8=DataValidation!$B$2,Vols!$M59,IF('Forward Curve'!$D$8=DataValidation!$B$3,Vols!$L59,IF('Forward Curve'!$D$8=DataValidation!$B$4,Vols!$K59,IF('Forward Curve'!$D$8=DataValidation!$B$5,Vols!$J59,IF('Forward Curve'!$D$8=DataValidation!$B$7,$P59,IF('Forward Curve'!$D$8=DataValidation!$B$8,Vols!$Q59,IF('Forward Curve'!$D$8=DataValidation!$B$9,Vols!$R59,"ERROR")))))))</f>
        <v>1.9888975480644524E-2</v>
      </c>
      <c r="W59" s="37"/>
      <c r="X59" s="37"/>
    </row>
    <row r="60" spans="1:24" x14ac:dyDescent="0.25">
      <c r="A60" s="5">
        <f>'Forward Curve'!$B71</f>
        <v>45805</v>
      </c>
      <c r="B60" s="6">
        <v>2.0800999999999998</v>
      </c>
      <c r="C60" s="7"/>
      <c r="D60" s="6">
        <v>3.6886999999999996E-3</v>
      </c>
      <c r="E60" s="6">
        <v>5.0407999999999998E-3</v>
      </c>
      <c r="F60" s="6">
        <v>6.8604E-3</v>
      </c>
      <c r="G60" s="43">
        <v>3.2465399999999998E-2</v>
      </c>
      <c r="H60" s="43">
        <v>1.9799000000000001E-3</v>
      </c>
      <c r="I60" s="8"/>
      <c r="J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-3.0261258445728054E-2</v>
      </c>
      <c r="K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-1.3286279222864027E-2</v>
      </c>
      <c r="L60" s="7">
        <f>IF('Forward Curve'!$D$7=DataValidation!$A$2,Vols!$D60*(1+(SQRT(YEARFRAC($A$2,$A60,2))*(1*$B60))),IF('Forward Curve'!$D$7=DataValidation!$A$3,Vols!$E60*(1+(SQRT(YEARFRAC($A$2,$A60,2))*(1*$B60))),IF('Forward Curve'!$D$7=DataValidation!$A$5,Vols!$D60*(1+(SQRT(YEARFRAC($A$2,$A60,2))*(1*$B60)))+0.03,IF('Forward Curve'!$D$7=DataValidation!$A$6,Vols!$H60*(1+(SQRT(YEARFRAC($A$2,$A60,2))*(1*$B60))),IF('Forward Curve'!$D$7=DataValidation!$A$4,Vols!$F60*(1+(SQRT(YEARFRAC($A$2,$A60,2))*(1*$B60))),"")))))</f>
        <v>2.0663679222864027E-2</v>
      </c>
      <c r="M60" s="7">
        <f>IF('Forward Curve'!$D$7=DataValidation!$A$2,Vols!$D60*(1+(SQRT(YEARFRAC($A$2,$A60,2))*(2*$B60))),IF('Forward Curve'!$D$7=DataValidation!$A$3,Vols!$E60*(1+(SQRT(YEARFRAC($A$2,$A60,2))*(2*$B60))),IF('Forward Curve'!$D$7=DataValidation!$A$5,Vols!$D60*(1+(SQRT(YEARFRAC($A$2,$A60,2))*(2*$B60)))+0.03,IF('Forward Curve'!$D$7=DataValidation!$A$6,Vols!$H60*(1+(SQRT(YEARFRAC($A$2,$A60,2))*(2*$B60))),IF('Forward Curve'!$D$7=DataValidation!$A$4,Vols!$F60*(1+(SQRT(YEARFRAC($A$2,$A60,2))*(2*$B60))),"")))))</f>
        <v>3.7638658445728057E-2</v>
      </c>
      <c r="O60" s="48">
        <f t="shared" si="3"/>
        <v>2.5000000000000001E-2</v>
      </c>
      <c r="P60" s="7">
        <f>IF('Forward Curve'!$D$7=DataValidation!$A$2,Vols!$O60,IF('Forward Curve'!$D$7=DataValidation!$A$3,Vols!$O60+(Vols!$E60-Vols!$D60),IF('Forward Curve'!$D$7=DataValidation!$A$5,Vols!$O60+(Vols!$G60-Vols!$D60),IF('Forward Curve'!$D$7=DataValidation!$A$6,Vols!$O60+(Vols!$H60-Vols!$D60),IF('Forward Curve'!$D$7=DataValidation!$A$4,Vols!$O60+(Vols!$F60-Vols!$D60))))))</f>
        <v>2.5000000000000001E-2</v>
      </c>
      <c r="Q60" s="7">
        <f>IF('Forward Curve'!$D$7=DataValidation!$A$2,$D60+0.0025,IF('Forward Curve'!$D$7=DataValidation!$A$3,$E60+0.0025,IF('Forward Curve'!$D$7=DataValidation!$A$5,Vols!$G60+0.0025,IF('Forward Curve'!$D$7=DataValidation!$A$6,Vols!$H60+0.0025,IF('Forward Curve'!$D$7=DataValidation!$A$4,Vols!$F60+0.0025,"")))))</f>
        <v>6.1887000000000001E-3</v>
      </c>
      <c r="R60" s="7">
        <f>IF('Forward Curve'!$D$7=DataValidation!$A$2,$D60+0.005,IF('Forward Curve'!$D$7=DataValidation!$A$3,$E60+0.005,IF('Forward Curve'!$D$7=DataValidation!$A$5,Vols!$G60+0.005,IF('Forward Curve'!$D$7=DataValidation!$A$6,Vols!$H60+0.005,IF('Forward Curve'!$D$7=DataValidation!$A$4,Vols!$F60+0.005,"")))))</f>
        <v>8.6887000000000006E-3</v>
      </c>
      <c r="T60" s="51">
        <f>IF('Forward Curve'!$D$8=DataValidation!$B$2,Vols!$M60,IF('Forward Curve'!$D$8=DataValidation!$B$3,Vols!$L60,IF('Forward Curve'!$D$8=DataValidation!$B$4,Vols!$K60,IF('Forward Curve'!$D$8=DataValidation!$B$5,Vols!$J60,IF('Forward Curve'!$D$8=DataValidation!$B$7,$P60,IF('Forward Curve'!$D$8=DataValidation!$B$8,Vols!$Q60,IF('Forward Curve'!$D$8=DataValidation!$B$9,Vols!$R60,"ERROR")))))))</f>
        <v>2.0663679222864027E-2</v>
      </c>
      <c r="W60" s="37"/>
      <c r="X60" s="37"/>
    </row>
    <row r="61" spans="1:24" x14ac:dyDescent="0.25">
      <c r="A61" s="5">
        <f>'Forward Curve'!$B72</f>
        <v>45836</v>
      </c>
      <c r="B61" s="6">
        <v>2.0903999999999998</v>
      </c>
      <c r="C61" s="7"/>
      <c r="D61" s="6">
        <v>3.7657000000000003E-3</v>
      </c>
      <c r="E61" s="6">
        <v>5.3352E-3</v>
      </c>
      <c r="F61" s="6">
        <v>7.0779000000000007E-3</v>
      </c>
      <c r="G61" s="43">
        <v>3.3375200000000001E-2</v>
      </c>
      <c r="H61" s="43">
        <v>2.0517999999999999E-3</v>
      </c>
      <c r="I61" s="8"/>
      <c r="J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-3.1369627430304643E-2</v>
      </c>
      <c r="K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-1.3801963715152321E-2</v>
      </c>
      <c r="L61" s="7">
        <f>IF('Forward Curve'!$D$7=DataValidation!$A$2,Vols!$D61*(1+(SQRT(YEARFRAC($A$2,$A61,2))*(1*$B61))),IF('Forward Curve'!$D$7=DataValidation!$A$3,Vols!$E61*(1+(SQRT(YEARFRAC($A$2,$A61,2))*(1*$B61))),IF('Forward Curve'!$D$7=DataValidation!$A$5,Vols!$D61*(1+(SQRT(YEARFRAC($A$2,$A61,2))*(1*$B61)))+0.03,IF('Forward Curve'!$D$7=DataValidation!$A$6,Vols!$H61*(1+(SQRT(YEARFRAC($A$2,$A61,2))*(1*$B61))),IF('Forward Curve'!$D$7=DataValidation!$A$4,Vols!$F61*(1+(SQRT(YEARFRAC($A$2,$A61,2))*(1*$B61))),"")))))</f>
        <v>2.1333363715152324E-2</v>
      </c>
      <c r="M61" s="7">
        <f>IF('Forward Curve'!$D$7=DataValidation!$A$2,Vols!$D61*(1+(SQRT(YEARFRAC($A$2,$A61,2))*(2*$B61))),IF('Forward Curve'!$D$7=DataValidation!$A$3,Vols!$E61*(1+(SQRT(YEARFRAC($A$2,$A61,2))*(2*$B61))),IF('Forward Curve'!$D$7=DataValidation!$A$5,Vols!$D61*(1+(SQRT(YEARFRAC($A$2,$A61,2))*(2*$B61)))+0.03,IF('Forward Curve'!$D$7=DataValidation!$A$6,Vols!$H61*(1+(SQRT(YEARFRAC($A$2,$A61,2))*(2*$B61))),IF('Forward Curve'!$D$7=DataValidation!$A$4,Vols!$F61*(1+(SQRT(YEARFRAC($A$2,$A61,2))*(2*$B61))),"")))))</f>
        <v>3.8901027430304644E-2</v>
      </c>
      <c r="O61" s="48">
        <f t="shared" si="3"/>
        <v>2.5000000000000001E-2</v>
      </c>
      <c r="P61" s="7">
        <f>IF('Forward Curve'!$D$7=DataValidation!$A$2,Vols!$O61,IF('Forward Curve'!$D$7=DataValidation!$A$3,Vols!$O61+(Vols!$E61-Vols!$D61),IF('Forward Curve'!$D$7=DataValidation!$A$5,Vols!$O61+(Vols!$G61-Vols!$D61),IF('Forward Curve'!$D$7=DataValidation!$A$6,Vols!$O61+(Vols!$H61-Vols!$D61),IF('Forward Curve'!$D$7=DataValidation!$A$4,Vols!$O61+(Vols!$F61-Vols!$D61))))))</f>
        <v>2.5000000000000001E-2</v>
      </c>
      <c r="Q61" s="7">
        <f>IF('Forward Curve'!$D$7=DataValidation!$A$2,$D61+0.0025,IF('Forward Curve'!$D$7=DataValidation!$A$3,$E61+0.0025,IF('Forward Curve'!$D$7=DataValidation!$A$5,Vols!$G61+0.0025,IF('Forward Curve'!$D$7=DataValidation!$A$6,Vols!$H61+0.0025,IF('Forward Curve'!$D$7=DataValidation!$A$4,Vols!$F61+0.0025,"")))))</f>
        <v>6.2657000000000008E-3</v>
      </c>
      <c r="R61" s="7">
        <f>IF('Forward Curve'!$D$7=DataValidation!$A$2,$D61+0.005,IF('Forward Curve'!$D$7=DataValidation!$A$3,$E61+0.005,IF('Forward Curve'!$D$7=DataValidation!$A$5,Vols!$G61+0.005,IF('Forward Curve'!$D$7=DataValidation!$A$6,Vols!$H61+0.005,IF('Forward Curve'!$D$7=DataValidation!$A$4,Vols!$F61+0.005,"")))))</f>
        <v>8.7657000000000013E-3</v>
      </c>
      <c r="T61" s="51">
        <f>IF('Forward Curve'!$D$8=DataValidation!$B$2,Vols!$M61,IF('Forward Curve'!$D$8=DataValidation!$B$3,Vols!$L61,IF('Forward Curve'!$D$8=DataValidation!$B$4,Vols!$K61,IF('Forward Curve'!$D$8=DataValidation!$B$5,Vols!$J61,IF('Forward Curve'!$D$8=DataValidation!$B$7,$P61,IF('Forward Curve'!$D$8=DataValidation!$B$8,Vols!$Q61,IF('Forward Curve'!$D$8=DataValidation!$B$9,Vols!$R61,"ERROR")))))))</f>
        <v>2.1333363715152324E-2</v>
      </c>
      <c r="W61" s="37"/>
      <c r="X61" s="37"/>
    </row>
    <row r="62" spans="1:24" x14ac:dyDescent="0.25">
      <c r="A62" s="5">
        <f>'Forward Curve'!$B73</f>
        <v>45866</v>
      </c>
      <c r="B62" s="6">
        <v>1.99</v>
      </c>
      <c r="C62" s="7"/>
      <c r="D62" s="6">
        <v>4.3075000000000006E-3</v>
      </c>
      <c r="E62" s="6">
        <v>5.6310000000000006E-3</v>
      </c>
      <c r="F62" s="6">
        <v>7.2914999999999994E-3</v>
      </c>
      <c r="G62" s="43">
        <v>3.3486399999999999E-2</v>
      </c>
      <c r="H62" s="43">
        <v>2.1132999999999998E-3</v>
      </c>
      <c r="I62" s="8"/>
      <c r="J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-3.427145344886242E-2</v>
      </c>
      <c r="K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-1.498197672443121E-2</v>
      </c>
      <c r="L62" s="7">
        <f>IF('Forward Curve'!$D$7=DataValidation!$A$2,Vols!$D62*(1+(SQRT(YEARFRAC($A$2,$A62,2))*(1*$B62))),IF('Forward Curve'!$D$7=DataValidation!$A$3,Vols!$E62*(1+(SQRT(YEARFRAC($A$2,$A62,2))*(1*$B62))),IF('Forward Curve'!$D$7=DataValidation!$A$5,Vols!$D62*(1+(SQRT(YEARFRAC($A$2,$A62,2))*(1*$B62)))+0.03,IF('Forward Curve'!$D$7=DataValidation!$A$6,Vols!$H62*(1+(SQRT(YEARFRAC($A$2,$A62,2))*(1*$B62))),IF('Forward Curve'!$D$7=DataValidation!$A$4,Vols!$F62*(1+(SQRT(YEARFRAC($A$2,$A62,2))*(1*$B62))),"")))))</f>
        <v>2.3596976724431212E-2</v>
      </c>
      <c r="M62" s="7">
        <f>IF('Forward Curve'!$D$7=DataValidation!$A$2,Vols!$D62*(1+(SQRT(YEARFRAC($A$2,$A62,2))*(2*$B62))),IF('Forward Curve'!$D$7=DataValidation!$A$3,Vols!$E62*(1+(SQRT(YEARFRAC($A$2,$A62,2))*(2*$B62))),IF('Forward Curve'!$D$7=DataValidation!$A$5,Vols!$D62*(1+(SQRT(YEARFRAC($A$2,$A62,2))*(2*$B62)))+0.03,IF('Forward Curve'!$D$7=DataValidation!$A$6,Vols!$H62*(1+(SQRT(YEARFRAC($A$2,$A62,2))*(2*$B62))),IF('Forward Curve'!$D$7=DataValidation!$A$4,Vols!$F62*(1+(SQRT(YEARFRAC($A$2,$A62,2))*(2*$B62))),"")))))</f>
        <v>4.2886453448862424E-2</v>
      </c>
      <c r="O62" s="48">
        <f t="shared" si="3"/>
        <v>2.5000000000000001E-2</v>
      </c>
      <c r="P62" s="7">
        <f>IF('Forward Curve'!$D$7=DataValidation!$A$2,Vols!$O62,IF('Forward Curve'!$D$7=DataValidation!$A$3,Vols!$O62+(Vols!$E62-Vols!$D62),IF('Forward Curve'!$D$7=DataValidation!$A$5,Vols!$O62+(Vols!$G62-Vols!$D62),IF('Forward Curve'!$D$7=DataValidation!$A$6,Vols!$O62+(Vols!$H62-Vols!$D62),IF('Forward Curve'!$D$7=DataValidation!$A$4,Vols!$O62+(Vols!$F62-Vols!$D62))))))</f>
        <v>2.5000000000000001E-2</v>
      </c>
      <c r="Q62" s="7">
        <f>IF('Forward Curve'!$D$7=DataValidation!$A$2,$D62+0.0025,IF('Forward Curve'!$D$7=DataValidation!$A$3,$E62+0.0025,IF('Forward Curve'!$D$7=DataValidation!$A$5,Vols!$G62+0.0025,IF('Forward Curve'!$D$7=DataValidation!$A$6,Vols!$H62+0.0025,IF('Forward Curve'!$D$7=DataValidation!$A$4,Vols!$F62+0.0025,"")))))</f>
        <v>6.8075000000000011E-3</v>
      </c>
      <c r="R62" s="7">
        <f>IF('Forward Curve'!$D$7=DataValidation!$A$2,$D62+0.005,IF('Forward Curve'!$D$7=DataValidation!$A$3,$E62+0.005,IF('Forward Curve'!$D$7=DataValidation!$A$5,Vols!$G62+0.005,IF('Forward Curve'!$D$7=DataValidation!$A$6,Vols!$H62+0.005,IF('Forward Curve'!$D$7=DataValidation!$A$4,Vols!$F62+0.005,"")))))</f>
        <v>9.3074999999999998E-3</v>
      </c>
      <c r="T62" s="51">
        <f>IF('Forward Curve'!$D$8=DataValidation!$B$2,Vols!$M62,IF('Forward Curve'!$D$8=DataValidation!$B$3,Vols!$L62,IF('Forward Curve'!$D$8=DataValidation!$B$4,Vols!$K62,IF('Forward Curve'!$D$8=DataValidation!$B$5,Vols!$J62,IF('Forward Curve'!$D$8=DataValidation!$B$7,$P62,IF('Forward Curve'!$D$8=DataValidation!$B$8,Vols!$Q62,IF('Forward Curve'!$D$8=DataValidation!$B$9,Vols!$R62,"ERROR")))))))</f>
        <v>2.3596976724431212E-2</v>
      </c>
      <c r="W62" s="37"/>
      <c r="X62" s="37"/>
    </row>
    <row r="63" spans="1:24" x14ac:dyDescent="0.25">
      <c r="A63" s="5">
        <f>'Forward Curve'!$B74</f>
        <v>45897</v>
      </c>
      <c r="B63" s="6">
        <v>1.9783999999999999</v>
      </c>
      <c r="C63" s="7"/>
      <c r="D63" s="6">
        <v>4.4741E-3</v>
      </c>
      <c r="E63" s="6">
        <v>5.7426999999999999E-3</v>
      </c>
      <c r="F63" s="6">
        <v>7.3946999999999997E-3</v>
      </c>
      <c r="G63" s="43">
        <v>3.2859400000000004E-2</v>
      </c>
      <c r="H63" s="43">
        <v>2.9572999999999999E-3</v>
      </c>
      <c r="I63" s="8"/>
      <c r="J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-3.5700670106485664E-2</v>
      </c>
      <c r="K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-1.5613285053242833E-2</v>
      </c>
      <c r="L63" s="7">
        <f>IF('Forward Curve'!$D$7=DataValidation!$A$2,Vols!$D63*(1+(SQRT(YEARFRAC($A$2,$A63,2))*(1*$B63))),IF('Forward Curve'!$D$7=DataValidation!$A$3,Vols!$E63*(1+(SQRT(YEARFRAC($A$2,$A63,2))*(1*$B63))),IF('Forward Curve'!$D$7=DataValidation!$A$5,Vols!$D63*(1+(SQRT(YEARFRAC($A$2,$A63,2))*(1*$B63)))+0.03,IF('Forward Curve'!$D$7=DataValidation!$A$6,Vols!$H63*(1+(SQRT(YEARFRAC($A$2,$A63,2))*(1*$B63))),IF('Forward Curve'!$D$7=DataValidation!$A$4,Vols!$F63*(1+(SQRT(YEARFRAC($A$2,$A63,2))*(1*$B63))),"")))))</f>
        <v>2.4561485053242831E-2</v>
      </c>
      <c r="M63" s="7">
        <f>IF('Forward Curve'!$D$7=DataValidation!$A$2,Vols!$D63*(1+(SQRT(YEARFRAC($A$2,$A63,2))*(2*$B63))),IF('Forward Curve'!$D$7=DataValidation!$A$3,Vols!$E63*(1+(SQRT(YEARFRAC($A$2,$A63,2))*(2*$B63))),IF('Forward Curve'!$D$7=DataValidation!$A$5,Vols!$D63*(1+(SQRT(YEARFRAC($A$2,$A63,2))*(2*$B63)))+0.03,IF('Forward Curve'!$D$7=DataValidation!$A$6,Vols!$H63*(1+(SQRT(YEARFRAC($A$2,$A63,2))*(2*$B63))),IF('Forward Curve'!$D$7=DataValidation!$A$4,Vols!$F63*(1+(SQRT(YEARFRAC($A$2,$A63,2))*(2*$B63))),"")))))</f>
        <v>4.4648870106485668E-2</v>
      </c>
      <c r="O63" s="48">
        <f t="shared" si="3"/>
        <v>2.5000000000000001E-2</v>
      </c>
      <c r="P63" s="7">
        <f>IF('Forward Curve'!$D$7=DataValidation!$A$2,Vols!$O63,IF('Forward Curve'!$D$7=DataValidation!$A$3,Vols!$O63+(Vols!$E63-Vols!$D63),IF('Forward Curve'!$D$7=DataValidation!$A$5,Vols!$O63+(Vols!$G63-Vols!$D63),IF('Forward Curve'!$D$7=DataValidation!$A$6,Vols!$O63+(Vols!$H63-Vols!$D63),IF('Forward Curve'!$D$7=DataValidation!$A$4,Vols!$O63+(Vols!$F63-Vols!$D63))))))</f>
        <v>2.5000000000000001E-2</v>
      </c>
      <c r="Q63" s="7">
        <f>IF('Forward Curve'!$D$7=DataValidation!$A$2,$D63+0.0025,IF('Forward Curve'!$D$7=DataValidation!$A$3,$E63+0.0025,IF('Forward Curve'!$D$7=DataValidation!$A$5,Vols!$G63+0.0025,IF('Forward Curve'!$D$7=DataValidation!$A$6,Vols!$H63+0.0025,IF('Forward Curve'!$D$7=DataValidation!$A$4,Vols!$F63+0.0025,"")))))</f>
        <v>6.9741000000000004E-3</v>
      </c>
      <c r="R63" s="7">
        <f>IF('Forward Curve'!$D$7=DataValidation!$A$2,$D63+0.005,IF('Forward Curve'!$D$7=DataValidation!$A$3,$E63+0.005,IF('Forward Curve'!$D$7=DataValidation!$A$5,Vols!$G63+0.005,IF('Forward Curve'!$D$7=DataValidation!$A$6,Vols!$H63+0.005,IF('Forward Curve'!$D$7=DataValidation!$A$4,Vols!$F63+0.005,"")))))</f>
        <v>9.4740999999999992E-3</v>
      </c>
      <c r="T63" s="51">
        <f>IF('Forward Curve'!$D$8=DataValidation!$B$2,Vols!$M63,IF('Forward Curve'!$D$8=DataValidation!$B$3,Vols!$L63,IF('Forward Curve'!$D$8=DataValidation!$B$4,Vols!$K63,IF('Forward Curve'!$D$8=DataValidation!$B$5,Vols!$J63,IF('Forward Curve'!$D$8=DataValidation!$B$7,$P63,IF('Forward Curve'!$D$8=DataValidation!$B$8,Vols!$Q63,IF('Forward Curve'!$D$8=DataValidation!$B$9,Vols!$R63,"ERROR")))))))</f>
        <v>2.4561485053242831E-2</v>
      </c>
      <c r="W63" s="37"/>
      <c r="X63" s="37"/>
    </row>
    <row r="64" spans="1:24" x14ac:dyDescent="0.25">
      <c r="A64" s="5">
        <f>'Forward Curve'!$B75</f>
        <v>45928</v>
      </c>
      <c r="B64" s="6">
        <v>1.9741</v>
      </c>
      <c r="C64" s="7"/>
      <c r="D64" s="6">
        <v>4.5732000000000004E-3</v>
      </c>
      <c r="E64" s="6">
        <v>5.8470999999999992E-3</v>
      </c>
      <c r="F64" s="6">
        <v>7.4997000000000006E-3</v>
      </c>
      <c r="G64" s="43">
        <v>3.4270000000000002E-2</v>
      </c>
      <c r="H64" s="43">
        <v>3.0761E-3</v>
      </c>
      <c r="I64" s="8"/>
      <c r="J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-3.6743322964988112E-2</v>
      </c>
      <c r="K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-1.6085061482494056E-2</v>
      </c>
      <c r="L64" s="7">
        <f>IF('Forward Curve'!$D$7=DataValidation!$A$2,Vols!$D64*(1+(SQRT(YEARFRAC($A$2,$A64,2))*(1*$B64))),IF('Forward Curve'!$D$7=DataValidation!$A$3,Vols!$E64*(1+(SQRT(YEARFRAC($A$2,$A64,2))*(1*$B64))),IF('Forward Curve'!$D$7=DataValidation!$A$5,Vols!$D64*(1+(SQRT(YEARFRAC($A$2,$A64,2))*(1*$B64)))+0.03,IF('Forward Curve'!$D$7=DataValidation!$A$6,Vols!$H64*(1+(SQRT(YEARFRAC($A$2,$A64,2))*(1*$B64))),IF('Forward Curve'!$D$7=DataValidation!$A$4,Vols!$F64*(1+(SQRT(YEARFRAC($A$2,$A64,2))*(1*$B64))),"")))))</f>
        <v>2.5231461482494055E-2</v>
      </c>
      <c r="M64" s="7">
        <f>IF('Forward Curve'!$D$7=DataValidation!$A$2,Vols!$D64*(1+(SQRT(YEARFRAC($A$2,$A64,2))*(2*$B64))),IF('Forward Curve'!$D$7=DataValidation!$A$3,Vols!$E64*(1+(SQRT(YEARFRAC($A$2,$A64,2))*(2*$B64))),IF('Forward Curve'!$D$7=DataValidation!$A$5,Vols!$D64*(1+(SQRT(YEARFRAC($A$2,$A64,2))*(2*$B64)))+0.03,IF('Forward Curve'!$D$7=DataValidation!$A$6,Vols!$H64*(1+(SQRT(YEARFRAC($A$2,$A64,2))*(2*$B64))),IF('Forward Curve'!$D$7=DataValidation!$A$4,Vols!$F64*(1+(SQRT(YEARFRAC($A$2,$A64,2))*(2*$B64))),"")))))</f>
        <v>4.5889722964988111E-2</v>
      </c>
      <c r="O64" s="48">
        <f t="shared" si="3"/>
        <v>2.5000000000000001E-2</v>
      </c>
      <c r="P64" s="7">
        <f>IF('Forward Curve'!$D$7=DataValidation!$A$2,Vols!$O64,IF('Forward Curve'!$D$7=DataValidation!$A$3,Vols!$O64+(Vols!$E64-Vols!$D64),IF('Forward Curve'!$D$7=DataValidation!$A$5,Vols!$O64+(Vols!$G64-Vols!$D64),IF('Forward Curve'!$D$7=DataValidation!$A$6,Vols!$O64+(Vols!$H64-Vols!$D64),IF('Forward Curve'!$D$7=DataValidation!$A$4,Vols!$O64+(Vols!$F64-Vols!$D64))))))</f>
        <v>2.5000000000000001E-2</v>
      </c>
      <c r="Q64" s="7">
        <f>IF('Forward Curve'!$D$7=DataValidation!$A$2,$D64+0.0025,IF('Forward Curve'!$D$7=DataValidation!$A$3,$E64+0.0025,IF('Forward Curve'!$D$7=DataValidation!$A$5,Vols!$G64+0.0025,IF('Forward Curve'!$D$7=DataValidation!$A$6,Vols!$H64+0.0025,IF('Forward Curve'!$D$7=DataValidation!$A$4,Vols!$F64+0.0025,"")))))</f>
        <v>7.0732E-3</v>
      </c>
      <c r="R64" s="7">
        <f>IF('Forward Curve'!$D$7=DataValidation!$A$2,$D64+0.005,IF('Forward Curve'!$D$7=DataValidation!$A$3,$E64+0.005,IF('Forward Curve'!$D$7=DataValidation!$A$5,Vols!$G64+0.005,IF('Forward Curve'!$D$7=DataValidation!$A$6,Vols!$H64+0.005,IF('Forward Curve'!$D$7=DataValidation!$A$4,Vols!$F64+0.005,"")))))</f>
        <v>9.5732000000000005E-3</v>
      </c>
      <c r="T64" s="51">
        <f>IF('Forward Curve'!$D$8=DataValidation!$B$2,Vols!$M64,IF('Forward Curve'!$D$8=DataValidation!$B$3,Vols!$L64,IF('Forward Curve'!$D$8=DataValidation!$B$4,Vols!$K64,IF('Forward Curve'!$D$8=DataValidation!$B$5,Vols!$J64,IF('Forward Curve'!$D$8=DataValidation!$B$7,$P64,IF('Forward Curve'!$D$8=DataValidation!$B$8,Vols!$Q64,IF('Forward Curve'!$D$8=DataValidation!$B$9,Vols!$R64,"ERROR")))))))</f>
        <v>2.5231461482494055E-2</v>
      </c>
      <c r="W64" s="37"/>
      <c r="X64" s="37"/>
    </row>
    <row r="65" spans="1:24" x14ac:dyDescent="0.25">
      <c r="A65" s="5">
        <f>'Forward Curve'!$B76</f>
        <v>45958</v>
      </c>
      <c r="B65" s="6">
        <v>1.9696</v>
      </c>
      <c r="C65" s="7"/>
      <c r="D65" s="6">
        <v>4.6644E-3</v>
      </c>
      <c r="E65" s="6">
        <v>5.9477999999999996E-3</v>
      </c>
      <c r="F65" s="6">
        <v>7.6042000000000002E-3</v>
      </c>
      <c r="G65" s="43">
        <v>3.3607499999999998E-2</v>
      </c>
      <c r="H65" s="43">
        <v>3.1474000000000003E-3</v>
      </c>
      <c r="I65" s="8"/>
      <c r="J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-3.7713258481290458E-2</v>
      </c>
      <c r="K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-1.6524429240645226E-2</v>
      </c>
      <c r="L65" s="7">
        <f>IF('Forward Curve'!$D$7=DataValidation!$A$2,Vols!$D65*(1+(SQRT(YEARFRAC($A$2,$A65,2))*(1*$B65))),IF('Forward Curve'!$D$7=DataValidation!$A$3,Vols!$E65*(1+(SQRT(YEARFRAC($A$2,$A65,2))*(1*$B65))),IF('Forward Curve'!$D$7=DataValidation!$A$5,Vols!$D65*(1+(SQRT(YEARFRAC($A$2,$A65,2))*(1*$B65)))+0.03,IF('Forward Curve'!$D$7=DataValidation!$A$6,Vols!$H65*(1+(SQRT(YEARFRAC($A$2,$A65,2))*(1*$B65))),IF('Forward Curve'!$D$7=DataValidation!$A$4,Vols!$F65*(1+(SQRT(YEARFRAC($A$2,$A65,2))*(1*$B65))),"")))))</f>
        <v>2.5853229240645228E-2</v>
      </c>
      <c r="M65" s="7">
        <f>IF('Forward Curve'!$D$7=DataValidation!$A$2,Vols!$D65*(1+(SQRT(YEARFRAC($A$2,$A65,2))*(2*$B65))),IF('Forward Curve'!$D$7=DataValidation!$A$3,Vols!$E65*(1+(SQRT(YEARFRAC($A$2,$A65,2))*(2*$B65))),IF('Forward Curve'!$D$7=DataValidation!$A$5,Vols!$D65*(1+(SQRT(YEARFRAC($A$2,$A65,2))*(2*$B65)))+0.03,IF('Forward Curve'!$D$7=DataValidation!$A$6,Vols!$H65*(1+(SQRT(YEARFRAC($A$2,$A65,2))*(2*$B65))),IF('Forward Curve'!$D$7=DataValidation!$A$4,Vols!$F65*(1+(SQRT(YEARFRAC($A$2,$A65,2))*(2*$B65))),"")))))</f>
        <v>4.7042058481290457E-2</v>
      </c>
      <c r="O65" s="48">
        <f t="shared" si="3"/>
        <v>2.5000000000000001E-2</v>
      </c>
      <c r="P65" s="7">
        <f>IF('Forward Curve'!$D$7=DataValidation!$A$2,Vols!$O65,IF('Forward Curve'!$D$7=DataValidation!$A$3,Vols!$O65+(Vols!$E65-Vols!$D65),IF('Forward Curve'!$D$7=DataValidation!$A$5,Vols!$O65+(Vols!$G65-Vols!$D65),IF('Forward Curve'!$D$7=DataValidation!$A$6,Vols!$O65+(Vols!$H65-Vols!$D65),IF('Forward Curve'!$D$7=DataValidation!$A$4,Vols!$O65+(Vols!$F65-Vols!$D65))))))</f>
        <v>2.5000000000000001E-2</v>
      </c>
      <c r="Q65" s="7">
        <f>IF('Forward Curve'!$D$7=DataValidation!$A$2,$D65+0.0025,IF('Forward Curve'!$D$7=DataValidation!$A$3,$E65+0.0025,IF('Forward Curve'!$D$7=DataValidation!$A$5,Vols!$G65+0.0025,IF('Forward Curve'!$D$7=DataValidation!$A$6,Vols!$H65+0.0025,IF('Forward Curve'!$D$7=DataValidation!$A$4,Vols!$F65+0.0025,"")))))</f>
        <v>7.1643999999999996E-3</v>
      </c>
      <c r="R65" s="7">
        <f>IF('Forward Curve'!$D$7=DataValidation!$A$2,$D65+0.005,IF('Forward Curve'!$D$7=DataValidation!$A$3,$E65+0.005,IF('Forward Curve'!$D$7=DataValidation!$A$5,Vols!$G65+0.005,IF('Forward Curve'!$D$7=DataValidation!$A$6,Vols!$H65+0.005,IF('Forward Curve'!$D$7=DataValidation!$A$4,Vols!$F65+0.005,"")))))</f>
        <v>9.6644000000000001E-3</v>
      </c>
      <c r="T65" s="51">
        <f>IF('Forward Curve'!$D$8=DataValidation!$B$2,Vols!$M65,IF('Forward Curve'!$D$8=DataValidation!$B$3,Vols!$L65,IF('Forward Curve'!$D$8=DataValidation!$B$4,Vols!$K65,IF('Forward Curve'!$D$8=DataValidation!$B$5,Vols!$J65,IF('Forward Curve'!$D$8=DataValidation!$B$7,$P65,IF('Forward Curve'!$D$8=DataValidation!$B$8,Vols!$Q65,IF('Forward Curve'!$D$8=DataValidation!$B$9,Vols!$R65,"ERROR")))))))</f>
        <v>2.5853229240645228E-2</v>
      </c>
      <c r="W65" s="37"/>
      <c r="X65" s="37"/>
    </row>
    <row r="66" spans="1:24" x14ac:dyDescent="0.25">
      <c r="A66" s="5">
        <f>'Forward Curve'!$B77</f>
        <v>45989</v>
      </c>
      <c r="B66" s="6">
        <v>1.9646999999999999</v>
      </c>
      <c r="C66" s="7"/>
      <c r="D66" s="6">
        <v>4.7555999999999996E-3</v>
      </c>
      <c r="E66" s="6">
        <v>6.0296999999999998E-3</v>
      </c>
      <c r="F66" s="6">
        <v>7.6888E-3</v>
      </c>
      <c r="G66" s="43">
        <v>3.34449E-2</v>
      </c>
      <c r="H66" s="43">
        <v>3.2200000000000002E-3</v>
      </c>
      <c r="I66" s="8"/>
      <c r="J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-3.8690592965200478E-2</v>
      </c>
      <c r="K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-1.696749648260024E-2</v>
      </c>
      <c r="L66" s="7">
        <f>IF('Forward Curve'!$D$7=DataValidation!$A$2,Vols!$D66*(1+(SQRT(YEARFRAC($A$2,$A66,2))*(1*$B66))),IF('Forward Curve'!$D$7=DataValidation!$A$3,Vols!$E66*(1+(SQRT(YEARFRAC($A$2,$A66,2))*(1*$B66))),IF('Forward Curve'!$D$7=DataValidation!$A$5,Vols!$D66*(1+(SQRT(YEARFRAC($A$2,$A66,2))*(1*$B66)))+0.03,IF('Forward Curve'!$D$7=DataValidation!$A$6,Vols!$H66*(1+(SQRT(YEARFRAC($A$2,$A66,2))*(1*$B66))),IF('Forward Curve'!$D$7=DataValidation!$A$4,Vols!$F66*(1+(SQRT(YEARFRAC($A$2,$A66,2))*(1*$B66))),"")))))</f>
        <v>2.6478696482600237E-2</v>
      </c>
      <c r="M66" s="7">
        <f>IF('Forward Curve'!$D$7=DataValidation!$A$2,Vols!$D66*(1+(SQRT(YEARFRAC($A$2,$A66,2))*(2*$B66))),IF('Forward Curve'!$D$7=DataValidation!$A$3,Vols!$E66*(1+(SQRT(YEARFRAC($A$2,$A66,2))*(2*$B66))),IF('Forward Curve'!$D$7=DataValidation!$A$5,Vols!$D66*(1+(SQRT(YEARFRAC($A$2,$A66,2))*(2*$B66)))+0.03,IF('Forward Curve'!$D$7=DataValidation!$A$6,Vols!$H66*(1+(SQRT(YEARFRAC($A$2,$A66,2))*(2*$B66))),IF('Forward Curve'!$D$7=DataValidation!$A$4,Vols!$F66*(1+(SQRT(YEARFRAC($A$2,$A66,2))*(2*$B66))),"")))))</f>
        <v>4.8201792965200475E-2</v>
      </c>
      <c r="O66" s="48">
        <f t="shared" si="3"/>
        <v>2.5000000000000001E-2</v>
      </c>
      <c r="P66" s="7">
        <f>IF('Forward Curve'!$D$7=DataValidation!$A$2,Vols!$O66,IF('Forward Curve'!$D$7=DataValidation!$A$3,Vols!$O66+(Vols!$E66-Vols!$D66),IF('Forward Curve'!$D$7=DataValidation!$A$5,Vols!$O66+(Vols!$G66-Vols!$D66),IF('Forward Curve'!$D$7=DataValidation!$A$6,Vols!$O66+(Vols!$H66-Vols!$D66),IF('Forward Curve'!$D$7=DataValidation!$A$4,Vols!$O66+(Vols!$F66-Vols!$D66))))))</f>
        <v>2.5000000000000001E-2</v>
      </c>
      <c r="Q66" s="7">
        <f>IF('Forward Curve'!$D$7=DataValidation!$A$2,$D66+0.0025,IF('Forward Curve'!$D$7=DataValidation!$A$3,$E66+0.0025,IF('Forward Curve'!$D$7=DataValidation!$A$5,Vols!$G66+0.0025,IF('Forward Curve'!$D$7=DataValidation!$A$6,Vols!$H66+0.0025,IF('Forward Curve'!$D$7=DataValidation!$A$4,Vols!$F66+0.0025,"")))))</f>
        <v>7.2555999999999992E-3</v>
      </c>
      <c r="R66" s="7">
        <f>IF('Forward Curve'!$D$7=DataValidation!$A$2,$D66+0.005,IF('Forward Curve'!$D$7=DataValidation!$A$3,$E66+0.005,IF('Forward Curve'!$D$7=DataValidation!$A$5,Vols!$G66+0.005,IF('Forward Curve'!$D$7=DataValidation!$A$6,Vols!$H66+0.005,IF('Forward Curve'!$D$7=DataValidation!$A$4,Vols!$F66+0.005,"")))))</f>
        <v>9.7555999999999997E-3</v>
      </c>
      <c r="T66" s="51">
        <f>IF('Forward Curve'!$D$8=DataValidation!$B$2,Vols!$M66,IF('Forward Curve'!$D$8=DataValidation!$B$3,Vols!$L66,IF('Forward Curve'!$D$8=DataValidation!$B$4,Vols!$K66,IF('Forward Curve'!$D$8=DataValidation!$B$5,Vols!$J66,IF('Forward Curve'!$D$8=DataValidation!$B$7,$P66,IF('Forward Curve'!$D$8=DataValidation!$B$8,Vols!$Q66,IF('Forward Curve'!$D$8=DataValidation!$B$9,Vols!$R66,"ERROR")))))))</f>
        <v>2.6478696482600237E-2</v>
      </c>
      <c r="W66" s="37"/>
      <c r="X66" s="37"/>
    </row>
    <row r="67" spans="1:24" x14ac:dyDescent="0.25">
      <c r="A67" s="5">
        <f>'Forward Curve'!$B78</f>
        <v>46019</v>
      </c>
      <c r="B67" s="6">
        <v>1.9601</v>
      </c>
      <c r="C67" s="7"/>
      <c r="D67" s="6">
        <v>4.8558000000000004E-3</v>
      </c>
      <c r="E67" s="6">
        <v>6.1355999999999997E-3</v>
      </c>
      <c r="F67" s="6">
        <v>7.8008999999999995E-3</v>
      </c>
      <c r="G67" s="43">
        <v>3.4096399999999999E-2</v>
      </c>
      <c r="H67" s="43">
        <v>3.3262000000000001E-3</v>
      </c>
      <c r="I67" s="8"/>
      <c r="J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-3.9741774007032916E-2</v>
      </c>
      <c r="K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-1.7442987003516458E-2</v>
      </c>
      <c r="L67" s="7">
        <f>IF('Forward Curve'!$D$7=DataValidation!$A$2,Vols!$D67*(1+(SQRT(YEARFRAC($A$2,$A67,2))*(1*$B67))),IF('Forward Curve'!$D$7=DataValidation!$A$3,Vols!$E67*(1+(SQRT(YEARFRAC($A$2,$A67,2))*(1*$B67))),IF('Forward Curve'!$D$7=DataValidation!$A$5,Vols!$D67*(1+(SQRT(YEARFRAC($A$2,$A67,2))*(1*$B67)))+0.03,IF('Forward Curve'!$D$7=DataValidation!$A$6,Vols!$H67*(1+(SQRT(YEARFRAC($A$2,$A67,2))*(1*$B67))),IF('Forward Curve'!$D$7=DataValidation!$A$4,Vols!$F67*(1+(SQRT(YEARFRAC($A$2,$A67,2))*(1*$B67))),"")))))</f>
        <v>2.7154587003516459E-2</v>
      </c>
      <c r="M67" s="7">
        <f>IF('Forward Curve'!$D$7=DataValidation!$A$2,Vols!$D67*(1+(SQRT(YEARFRAC($A$2,$A67,2))*(2*$B67))),IF('Forward Curve'!$D$7=DataValidation!$A$3,Vols!$E67*(1+(SQRT(YEARFRAC($A$2,$A67,2))*(2*$B67))),IF('Forward Curve'!$D$7=DataValidation!$A$5,Vols!$D67*(1+(SQRT(YEARFRAC($A$2,$A67,2))*(2*$B67)))+0.03,IF('Forward Curve'!$D$7=DataValidation!$A$6,Vols!$H67*(1+(SQRT(YEARFRAC($A$2,$A67,2))*(2*$B67))),IF('Forward Curve'!$D$7=DataValidation!$A$4,Vols!$F67*(1+(SQRT(YEARFRAC($A$2,$A67,2))*(2*$B67))),"")))))</f>
        <v>4.9453374007032917E-2</v>
      </c>
      <c r="O67" s="48">
        <f t="shared" si="3"/>
        <v>2.5000000000000001E-2</v>
      </c>
      <c r="P67" s="7">
        <f>IF('Forward Curve'!$D$7=DataValidation!$A$2,Vols!$O67,IF('Forward Curve'!$D$7=DataValidation!$A$3,Vols!$O67+(Vols!$E67-Vols!$D67),IF('Forward Curve'!$D$7=DataValidation!$A$5,Vols!$O67+(Vols!$G67-Vols!$D67),IF('Forward Curve'!$D$7=DataValidation!$A$6,Vols!$O67+(Vols!$H67-Vols!$D67),IF('Forward Curve'!$D$7=DataValidation!$A$4,Vols!$O67+(Vols!$F67-Vols!$D67))))))</f>
        <v>2.5000000000000001E-2</v>
      </c>
      <c r="Q67" s="7">
        <f>IF('Forward Curve'!$D$7=DataValidation!$A$2,$D67+0.0025,IF('Forward Curve'!$D$7=DataValidation!$A$3,$E67+0.0025,IF('Forward Curve'!$D$7=DataValidation!$A$5,Vols!$G67+0.0025,IF('Forward Curve'!$D$7=DataValidation!$A$6,Vols!$H67+0.0025,IF('Forward Curve'!$D$7=DataValidation!$A$4,Vols!$F67+0.0025,"")))))</f>
        <v>7.3558000000000009E-3</v>
      </c>
      <c r="R67" s="7">
        <f>IF('Forward Curve'!$D$7=DataValidation!$A$2,$D67+0.005,IF('Forward Curve'!$D$7=DataValidation!$A$3,$E67+0.005,IF('Forward Curve'!$D$7=DataValidation!$A$5,Vols!$G67+0.005,IF('Forward Curve'!$D$7=DataValidation!$A$6,Vols!$H67+0.005,IF('Forward Curve'!$D$7=DataValidation!$A$4,Vols!$F67+0.005,"")))))</f>
        <v>9.8558000000000014E-3</v>
      </c>
      <c r="T67" s="51">
        <f>IF('Forward Curve'!$D$8=DataValidation!$B$2,Vols!$M67,IF('Forward Curve'!$D$8=DataValidation!$B$3,Vols!$L67,IF('Forward Curve'!$D$8=DataValidation!$B$4,Vols!$K67,IF('Forward Curve'!$D$8=DataValidation!$B$5,Vols!$J67,IF('Forward Curve'!$D$8=DataValidation!$B$7,$P67,IF('Forward Curve'!$D$8=DataValidation!$B$8,Vols!$Q67,IF('Forward Curve'!$D$8=DataValidation!$B$9,Vols!$R67,"ERROR")))))))</f>
        <v>2.7154587003516459E-2</v>
      </c>
      <c r="W67" s="37"/>
      <c r="X67" s="37"/>
    </row>
    <row r="68" spans="1:24" x14ac:dyDescent="0.25">
      <c r="A68" s="5">
        <f>'Forward Curve'!$B79</f>
        <v>46050</v>
      </c>
      <c r="B68" s="6">
        <v>1.9566999999999999</v>
      </c>
      <c r="C68" s="7"/>
      <c r="D68" s="6">
        <v>4.9449999999999997E-3</v>
      </c>
      <c r="E68" s="6">
        <v>6.2331999999999995E-3</v>
      </c>
      <c r="F68" s="6">
        <v>7.9018999999999999E-3</v>
      </c>
      <c r="G68" s="43">
        <v>3.3811399999999998E-2</v>
      </c>
      <c r="H68" s="43">
        <v>3.4020000000000001E-3</v>
      </c>
      <c r="I68" s="8"/>
      <c r="J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-4.0747295045067959E-2</v>
      </c>
      <c r="K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-1.7901147522533981E-2</v>
      </c>
      <c r="L68" s="7">
        <f>IF('Forward Curve'!$D$7=DataValidation!$A$2,Vols!$D68*(1+(SQRT(YEARFRAC($A$2,$A68,2))*(1*$B68))),IF('Forward Curve'!$D$7=DataValidation!$A$3,Vols!$E68*(1+(SQRT(YEARFRAC($A$2,$A68,2))*(1*$B68))),IF('Forward Curve'!$D$7=DataValidation!$A$5,Vols!$D68*(1+(SQRT(YEARFRAC($A$2,$A68,2))*(1*$B68)))+0.03,IF('Forward Curve'!$D$7=DataValidation!$A$6,Vols!$H68*(1+(SQRT(YEARFRAC($A$2,$A68,2))*(1*$B68))),IF('Forward Curve'!$D$7=DataValidation!$A$4,Vols!$F68*(1+(SQRT(YEARFRAC($A$2,$A68,2))*(1*$B68))),"")))))</f>
        <v>2.779114752253398E-2</v>
      </c>
      <c r="M68" s="7">
        <f>IF('Forward Curve'!$D$7=DataValidation!$A$2,Vols!$D68*(1+(SQRT(YEARFRAC($A$2,$A68,2))*(2*$B68))),IF('Forward Curve'!$D$7=DataValidation!$A$3,Vols!$E68*(1+(SQRT(YEARFRAC($A$2,$A68,2))*(2*$B68))),IF('Forward Curve'!$D$7=DataValidation!$A$5,Vols!$D68*(1+(SQRT(YEARFRAC($A$2,$A68,2))*(2*$B68)))+0.03,IF('Forward Curve'!$D$7=DataValidation!$A$6,Vols!$H68*(1+(SQRT(YEARFRAC($A$2,$A68,2))*(2*$B68))),IF('Forward Curve'!$D$7=DataValidation!$A$4,Vols!$F68*(1+(SQRT(YEARFRAC($A$2,$A68,2))*(2*$B68))),"")))))</f>
        <v>5.0637295045067955E-2</v>
      </c>
      <c r="O68" s="48">
        <f t="shared" si="3"/>
        <v>2.5000000000000001E-2</v>
      </c>
      <c r="P68" s="7">
        <f>IF('Forward Curve'!$D$7=DataValidation!$A$2,Vols!$O68,IF('Forward Curve'!$D$7=DataValidation!$A$3,Vols!$O68+(Vols!$E68-Vols!$D68),IF('Forward Curve'!$D$7=DataValidation!$A$5,Vols!$O68+(Vols!$G68-Vols!$D68),IF('Forward Curve'!$D$7=DataValidation!$A$6,Vols!$O68+(Vols!$H68-Vols!$D68),IF('Forward Curve'!$D$7=DataValidation!$A$4,Vols!$O68+(Vols!$F68-Vols!$D68))))))</f>
        <v>2.5000000000000001E-2</v>
      </c>
      <c r="Q68" s="7">
        <f>IF('Forward Curve'!$D$7=DataValidation!$A$2,$D68+0.0025,IF('Forward Curve'!$D$7=DataValidation!$A$3,$E68+0.0025,IF('Forward Curve'!$D$7=DataValidation!$A$5,Vols!$G68+0.0025,IF('Forward Curve'!$D$7=DataValidation!$A$6,Vols!$H68+0.0025,IF('Forward Curve'!$D$7=DataValidation!$A$4,Vols!$F68+0.0025,"")))))</f>
        <v>7.4450000000000002E-3</v>
      </c>
      <c r="R68" s="7">
        <f>IF('Forward Curve'!$D$7=DataValidation!$A$2,$D68+0.005,IF('Forward Curve'!$D$7=DataValidation!$A$3,$E68+0.005,IF('Forward Curve'!$D$7=DataValidation!$A$5,Vols!$G68+0.005,IF('Forward Curve'!$D$7=DataValidation!$A$6,Vols!$H68+0.005,IF('Forward Curve'!$D$7=DataValidation!$A$4,Vols!$F68+0.005,"")))))</f>
        <v>9.944999999999999E-3</v>
      </c>
      <c r="T68" s="51">
        <f>IF('Forward Curve'!$D$8=DataValidation!$B$2,Vols!$M68,IF('Forward Curve'!$D$8=DataValidation!$B$3,Vols!$L68,IF('Forward Curve'!$D$8=DataValidation!$B$4,Vols!$K68,IF('Forward Curve'!$D$8=DataValidation!$B$5,Vols!$J68,IF('Forward Curve'!$D$8=DataValidation!$B$7,$P68,IF('Forward Curve'!$D$8=DataValidation!$B$8,Vols!$Q68,IF('Forward Curve'!$D$8=DataValidation!$B$9,Vols!$R68,"ERROR")))))))</f>
        <v>2.779114752253398E-2</v>
      </c>
      <c r="W68" s="37"/>
      <c r="X68" s="37"/>
    </row>
    <row r="69" spans="1:24" x14ac:dyDescent="0.25">
      <c r="A69" s="5">
        <f>'Forward Curve'!$B80</f>
        <v>46081</v>
      </c>
      <c r="B69" s="6">
        <v>1.9513999999999998</v>
      </c>
      <c r="C69" s="7"/>
      <c r="D69" s="6">
        <v>5.0310999999999993E-3</v>
      </c>
      <c r="E69" s="6">
        <v>6.3131000000000003E-3</v>
      </c>
      <c r="F69" s="6">
        <v>7.998100000000001E-3</v>
      </c>
      <c r="G69" s="43">
        <v>3.36814E-2</v>
      </c>
      <c r="H69" s="43">
        <v>3.4748000000000001E-3</v>
      </c>
      <c r="I69" s="8"/>
      <c r="J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-4.1687528553298325E-2</v>
      </c>
      <c r="K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-1.8328214276649164E-2</v>
      </c>
      <c r="L69" s="7">
        <f>IF('Forward Curve'!$D$7=DataValidation!$A$2,Vols!$D69*(1+(SQRT(YEARFRAC($A$2,$A69,2))*(1*$B69))),IF('Forward Curve'!$D$7=DataValidation!$A$3,Vols!$E69*(1+(SQRT(YEARFRAC($A$2,$A69,2))*(1*$B69))),IF('Forward Curve'!$D$7=DataValidation!$A$5,Vols!$D69*(1+(SQRT(YEARFRAC($A$2,$A69,2))*(1*$B69)))+0.03,IF('Forward Curve'!$D$7=DataValidation!$A$6,Vols!$H69*(1+(SQRT(YEARFRAC($A$2,$A69,2))*(1*$B69))),IF('Forward Curve'!$D$7=DataValidation!$A$4,Vols!$F69*(1+(SQRT(YEARFRAC($A$2,$A69,2))*(1*$B69))),"")))))</f>
        <v>2.8390414276649161E-2</v>
      </c>
      <c r="M69" s="7">
        <f>IF('Forward Curve'!$D$7=DataValidation!$A$2,Vols!$D69*(1+(SQRT(YEARFRAC($A$2,$A69,2))*(2*$B69))),IF('Forward Curve'!$D$7=DataValidation!$A$3,Vols!$E69*(1+(SQRT(YEARFRAC($A$2,$A69,2))*(2*$B69))),IF('Forward Curve'!$D$7=DataValidation!$A$5,Vols!$D69*(1+(SQRT(YEARFRAC($A$2,$A69,2))*(2*$B69)))+0.03,IF('Forward Curve'!$D$7=DataValidation!$A$6,Vols!$H69*(1+(SQRT(YEARFRAC($A$2,$A69,2))*(2*$B69))),IF('Forward Curve'!$D$7=DataValidation!$A$4,Vols!$F69*(1+(SQRT(YEARFRAC($A$2,$A69,2))*(2*$B69))),"")))))</f>
        <v>5.1749728553298326E-2</v>
      </c>
      <c r="O69" s="48">
        <f t="shared" si="3"/>
        <v>2.5000000000000001E-2</v>
      </c>
      <c r="P69" s="7">
        <f>IF('Forward Curve'!$D$7=DataValidation!$A$2,Vols!$O69,IF('Forward Curve'!$D$7=DataValidation!$A$3,Vols!$O69+(Vols!$E69-Vols!$D69),IF('Forward Curve'!$D$7=DataValidation!$A$5,Vols!$O69+(Vols!$G69-Vols!$D69),IF('Forward Curve'!$D$7=DataValidation!$A$6,Vols!$O69+(Vols!$H69-Vols!$D69),IF('Forward Curve'!$D$7=DataValidation!$A$4,Vols!$O69+(Vols!$F69-Vols!$D69))))))</f>
        <v>2.5000000000000001E-2</v>
      </c>
      <c r="Q69" s="7">
        <f>IF('Forward Curve'!$D$7=DataValidation!$A$2,$D69+0.0025,IF('Forward Curve'!$D$7=DataValidation!$A$3,$E69+0.0025,IF('Forward Curve'!$D$7=DataValidation!$A$5,Vols!$G69+0.0025,IF('Forward Curve'!$D$7=DataValidation!$A$6,Vols!$H69+0.0025,IF('Forward Curve'!$D$7=DataValidation!$A$4,Vols!$F69+0.0025,"")))))</f>
        <v>7.5310999999999989E-3</v>
      </c>
      <c r="R69" s="7">
        <f>IF('Forward Curve'!$D$7=DataValidation!$A$2,$D69+0.005,IF('Forward Curve'!$D$7=DataValidation!$A$3,$E69+0.005,IF('Forward Curve'!$D$7=DataValidation!$A$5,Vols!$G69+0.005,IF('Forward Curve'!$D$7=DataValidation!$A$6,Vols!$H69+0.005,IF('Forward Curve'!$D$7=DataValidation!$A$4,Vols!$F69+0.005,"")))))</f>
        <v>1.0031099999999999E-2</v>
      </c>
      <c r="T69" s="51">
        <f>IF('Forward Curve'!$D$8=DataValidation!$B$2,Vols!$M69,IF('Forward Curve'!$D$8=DataValidation!$B$3,Vols!$L69,IF('Forward Curve'!$D$8=DataValidation!$B$4,Vols!$K69,IF('Forward Curve'!$D$8=DataValidation!$B$5,Vols!$J69,IF('Forward Curve'!$D$8=DataValidation!$B$7,$P69,IF('Forward Curve'!$D$8=DataValidation!$B$8,Vols!$Q69,IF('Forward Curve'!$D$8=DataValidation!$B$9,Vols!$R69,"ERROR")))))))</f>
        <v>2.8390414276649161E-2</v>
      </c>
      <c r="W69" s="37"/>
      <c r="X69" s="37"/>
    </row>
    <row r="70" spans="1:24" x14ac:dyDescent="0.25">
      <c r="A70" s="5">
        <f>'Forward Curve'!$B81</f>
        <v>46109</v>
      </c>
      <c r="B70" s="6">
        <v>1.9484000000000001</v>
      </c>
      <c r="C70" s="7"/>
      <c r="D70" s="6">
        <v>5.1324999999999999E-3</v>
      </c>
      <c r="E70" s="6">
        <v>6.4216999999999998E-3</v>
      </c>
      <c r="F70" s="6">
        <v>8.1273999999999999E-3</v>
      </c>
      <c r="G70" s="43">
        <v>3.4790000000000001E-2</v>
      </c>
      <c r="H70" s="43">
        <v>3.5904999999999999E-3</v>
      </c>
      <c r="I70" s="8"/>
      <c r="J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-4.2780237255103395E-2</v>
      </c>
      <c r="K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-1.8823868627551699E-2</v>
      </c>
      <c r="L70" s="7">
        <f>IF('Forward Curve'!$D$7=DataValidation!$A$2,Vols!$D70*(1+(SQRT(YEARFRAC($A$2,$A70,2))*(1*$B70))),IF('Forward Curve'!$D$7=DataValidation!$A$3,Vols!$E70*(1+(SQRT(YEARFRAC($A$2,$A70,2))*(1*$B70))),IF('Forward Curve'!$D$7=DataValidation!$A$5,Vols!$D70*(1+(SQRT(YEARFRAC($A$2,$A70,2))*(1*$B70)))+0.03,IF('Forward Curve'!$D$7=DataValidation!$A$6,Vols!$H70*(1+(SQRT(YEARFRAC($A$2,$A70,2))*(1*$B70))),IF('Forward Curve'!$D$7=DataValidation!$A$4,Vols!$F70*(1+(SQRT(YEARFRAC($A$2,$A70,2))*(1*$B70))),"")))))</f>
        <v>2.9088868627551698E-2</v>
      </c>
      <c r="M70" s="7">
        <f>IF('Forward Curve'!$D$7=DataValidation!$A$2,Vols!$D70*(1+(SQRT(YEARFRAC($A$2,$A70,2))*(2*$B70))),IF('Forward Curve'!$D$7=DataValidation!$A$3,Vols!$E70*(1+(SQRT(YEARFRAC($A$2,$A70,2))*(2*$B70))),IF('Forward Curve'!$D$7=DataValidation!$A$5,Vols!$D70*(1+(SQRT(YEARFRAC($A$2,$A70,2))*(2*$B70)))+0.03,IF('Forward Curve'!$D$7=DataValidation!$A$6,Vols!$H70*(1+(SQRT(YEARFRAC($A$2,$A70,2))*(2*$B70))),IF('Forward Curve'!$D$7=DataValidation!$A$4,Vols!$F70*(1+(SQRT(YEARFRAC($A$2,$A70,2))*(2*$B70))),"")))))</f>
        <v>5.3045237255103399E-2</v>
      </c>
      <c r="O70" s="48">
        <f t="shared" si="3"/>
        <v>2.5000000000000001E-2</v>
      </c>
      <c r="P70" s="7">
        <f>IF('Forward Curve'!$D$7=DataValidation!$A$2,Vols!$O70,IF('Forward Curve'!$D$7=DataValidation!$A$3,Vols!$O70+(Vols!$E70-Vols!$D70),IF('Forward Curve'!$D$7=DataValidation!$A$5,Vols!$O70+(Vols!$G70-Vols!$D70),IF('Forward Curve'!$D$7=DataValidation!$A$6,Vols!$O70+(Vols!$H70-Vols!$D70),IF('Forward Curve'!$D$7=DataValidation!$A$4,Vols!$O70+(Vols!$F70-Vols!$D70))))))</f>
        <v>2.5000000000000001E-2</v>
      </c>
      <c r="Q70" s="7">
        <f>IF('Forward Curve'!$D$7=DataValidation!$A$2,$D70+0.0025,IF('Forward Curve'!$D$7=DataValidation!$A$3,$E70+0.0025,IF('Forward Curve'!$D$7=DataValidation!$A$5,Vols!$G70+0.0025,IF('Forward Curve'!$D$7=DataValidation!$A$6,Vols!$H70+0.0025,IF('Forward Curve'!$D$7=DataValidation!$A$4,Vols!$F70+0.0025,"")))))</f>
        <v>7.6325000000000004E-3</v>
      </c>
      <c r="R70" s="7">
        <f>IF('Forward Curve'!$D$7=DataValidation!$A$2,$D70+0.005,IF('Forward Curve'!$D$7=DataValidation!$A$3,$E70+0.005,IF('Forward Curve'!$D$7=DataValidation!$A$5,Vols!$G70+0.005,IF('Forward Curve'!$D$7=DataValidation!$A$6,Vols!$H70+0.005,IF('Forward Curve'!$D$7=DataValidation!$A$4,Vols!$F70+0.005,"")))))</f>
        <v>1.0132499999999999E-2</v>
      </c>
      <c r="T70" s="51">
        <f>IF('Forward Curve'!$D$8=DataValidation!$B$2,Vols!$M70,IF('Forward Curve'!$D$8=DataValidation!$B$3,Vols!$L70,IF('Forward Curve'!$D$8=DataValidation!$B$4,Vols!$K70,IF('Forward Curve'!$D$8=DataValidation!$B$5,Vols!$J70,IF('Forward Curve'!$D$8=DataValidation!$B$7,$P70,IF('Forward Curve'!$D$8=DataValidation!$B$8,Vols!$Q70,IF('Forward Curve'!$D$8=DataValidation!$B$9,Vols!$R70,"ERROR")))))))</f>
        <v>2.9088868627551698E-2</v>
      </c>
      <c r="W70" s="37"/>
      <c r="X70" s="37"/>
    </row>
    <row r="71" spans="1:24" x14ac:dyDescent="0.25">
      <c r="A71" s="5">
        <f>'Forward Curve'!$B82</f>
        <v>46140</v>
      </c>
      <c r="B71" s="6">
        <v>1.9443999999999999</v>
      </c>
      <c r="C71" s="7"/>
      <c r="D71" s="6">
        <v>5.2228999999999999E-3</v>
      </c>
      <c r="E71" s="6">
        <v>6.5192000000000002E-3</v>
      </c>
      <c r="F71" s="6">
        <v>8.2421000000000005E-3</v>
      </c>
      <c r="G71" s="43">
        <v>3.4888799999999998E-2</v>
      </c>
      <c r="H71" s="43">
        <v>3.6753000000000003E-3</v>
      </c>
      <c r="I71" s="8"/>
      <c r="J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-4.3797323118041305E-2</v>
      </c>
      <c r="K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-1.9287211559020651E-2</v>
      </c>
      <c r="L71" s="7">
        <f>IF('Forward Curve'!$D$7=DataValidation!$A$2,Vols!$D71*(1+(SQRT(YEARFRAC($A$2,$A71,2))*(1*$B71))),IF('Forward Curve'!$D$7=DataValidation!$A$3,Vols!$E71*(1+(SQRT(YEARFRAC($A$2,$A71,2))*(1*$B71))),IF('Forward Curve'!$D$7=DataValidation!$A$5,Vols!$D71*(1+(SQRT(YEARFRAC($A$2,$A71,2))*(1*$B71)))+0.03,IF('Forward Curve'!$D$7=DataValidation!$A$6,Vols!$H71*(1+(SQRT(YEARFRAC($A$2,$A71,2))*(1*$B71))),IF('Forward Curve'!$D$7=DataValidation!$A$4,Vols!$F71*(1+(SQRT(YEARFRAC($A$2,$A71,2))*(1*$B71))),"")))))</f>
        <v>2.9733011559020653E-2</v>
      </c>
      <c r="M71" s="7">
        <f>IF('Forward Curve'!$D$7=DataValidation!$A$2,Vols!$D71*(1+(SQRT(YEARFRAC($A$2,$A71,2))*(2*$B71))),IF('Forward Curve'!$D$7=DataValidation!$A$3,Vols!$E71*(1+(SQRT(YEARFRAC($A$2,$A71,2))*(2*$B71))),IF('Forward Curve'!$D$7=DataValidation!$A$5,Vols!$D71*(1+(SQRT(YEARFRAC($A$2,$A71,2))*(2*$B71)))+0.03,IF('Forward Curve'!$D$7=DataValidation!$A$6,Vols!$H71*(1+(SQRT(YEARFRAC($A$2,$A71,2))*(2*$B71))),IF('Forward Curve'!$D$7=DataValidation!$A$4,Vols!$F71*(1+(SQRT(YEARFRAC($A$2,$A71,2))*(2*$B71))),"")))))</f>
        <v>5.4243123118041303E-2</v>
      </c>
      <c r="O71" s="48">
        <f t="shared" si="3"/>
        <v>2.5000000000000001E-2</v>
      </c>
      <c r="P71" s="7">
        <f>IF('Forward Curve'!$D$7=DataValidation!$A$2,Vols!$O71,IF('Forward Curve'!$D$7=DataValidation!$A$3,Vols!$O71+(Vols!$E71-Vols!$D71),IF('Forward Curve'!$D$7=DataValidation!$A$5,Vols!$O71+(Vols!$G71-Vols!$D71),IF('Forward Curve'!$D$7=DataValidation!$A$6,Vols!$O71+(Vols!$H71-Vols!$D71),IF('Forward Curve'!$D$7=DataValidation!$A$4,Vols!$O71+(Vols!$F71-Vols!$D71))))))</f>
        <v>2.5000000000000001E-2</v>
      </c>
      <c r="Q71" s="7">
        <f>IF('Forward Curve'!$D$7=DataValidation!$A$2,$D71+0.0025,IF('Forward Curve'!$D$7=DataValidation!$A$3,$E71+0.0025,IF('Forward Curve'!$D$7=DataValidation!$A$5,Vols!$G71+0.0025,IF('Forward Curve'!$D$7=DataValidation!$A$6,Vols!$H71+0.0025,IF('Forward Curve'!$D$7=DataValidation!$A$4,Vols!$F71+0.0025,"")))))</f>
        <v>7.7228999999999996E-3</v>
      </c>
      <c r="R71" s="7">
        <f>IF('Forward Curve'!$D$7=DataValidation!$A$2,$D71+0.005,IF('Forward Curve'!$D$7=DataValidation!$A$3,$E71+0.005,IF('Forward Curve'!$D$7=DataValidation!$A$5,Vols!$G71+0.005,IF('Forward Curve'!$D$7=DataValidation!$A$6,Vols!$H71+0.005,IF('Forward Curve'!$D$7=DataValidation!$A$4,Vols!$F71+0.005,"")))))</f>
        <v>1.02229E-2</v>
      </c>
      <c r="T71" s="51">
        <f>IF('Forward Curve'!$D$8=DataValidation!$B$2,Vols!$M71,IF('Forward Curve'!$D$8=DataValidation!$B$3,Vols!$L71,IF('Forward Curve'!$D$8=DataValidation!$B$4,Vols!$K71,IF('Forward Curve'!$D$8=DataValidation!$B$5,Vols!$J71,IF('Forward Curve'!$D$8=DataValidation!$B$7,$P71,IF('Forward Curve'!$D$8=DataValidation!$B$8,Vols!$Q71,IF('Forward Curve'!$D$8=DataValidation!$B$9,Vols!$R71,"ERROR")))))))</f>
        <v>2.9733011559020653E-2</v>
      </c>
      <c r="W71" s="37"/>
      <c r="X71" s="37"/>
    </row>
    <row r="72" spans="1:24" x14ac:dyDescent="0.25">
      <c r="A72" s="5">
        <f>'Forward Curve'!$B83</f>
        <v>46170</v>
      </c>
      <c r="B72" s="6">
        <v>1.9388999999999998</v>
      </c>
      <c r="C72" s="7"/>
      <c r="D72" s="6">
        <v>5.3147999999999997E-3</v>
      </c>
      <c r="E72" s="6">
        <v>6.6214999999999998E-3</v>
      </c>
      <c r="F72" s="6">
        <v>8.3490999999999999E-3</v>
      </c>
      <c r="G72" s="43">
        <v>3.4006500000000002E-2</v>
      </c>
      <c r="H72" s="43">
        <v>3.7274000000000001E-3</v>
      </c>
      <c r="I72" s="8"/>
      <c r="J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-4.478140497024595E-2</v>
      </c>
      <c r="K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-1.9733302485122974E-2</v>
      </c>
      <c r="L72" s="7">
        <f>IF('Forward Curve'!$D$7=DataValidation!$A$2,Vols!$D72*(1+(SQRT(YEARFRAC($A$2,$A72,2))*(1*$B72))),IF('Forward Curve'!$D$7=DataValidation!$A$3,Vols!$E72*(1+(SQRT(YEARFRAC($A$2,$A72,2))*(1*$B72))),IF('Forward Curve'!$D$7=DataValidation!$A$5,Vols!$D72*(1+(SQRT(YEARFRAC($A$2,$A72,2))*(1*$B72)))+0.03,IF('Forward Curve'!$D$7=DataValidation!$A$6,Vols!$H72*(1+(SQRT(YEARFRAC($A$2,$A72,2))*(1*$B72))),IF('Forward Curve'!$D$7=DataValidation!$A$4,Vols!$F72*(1+(SQRT(YEARFRAC($A$2,$A72,2))*(1*$B72))),"")))))</f>
        <v>3.0362902485122974E-2</v>
      </c>
      <c r="M72" s="7">
        <f>IF('Forward Curve'!$D$7=DataValidation!$A$2,Vols!$D72*(1+(SQRT(YEARFRAC($A$2,$A72,2))*(2*$B72))),IF('Forward Curve'!$D$7=DataValidation!$A$3,Vols!$E72*(1+(SQRT(YEARFRAC($A$2,$A72,2))*(2*$B72))),IF('Forward Curve'!$D$7=DataValidation!$A$5,Vols!$D72*(1+(SQRT(YEARFRAC($A$2,$A72,2))*(2*$B72)))+0.03,IF('Forward Curve'!$D$7=DataValidation!$A$6,Vols!$H72*(1+(SQRT(YEARFRAC($A$2,$A72,2))*(2*$B72))),IF('Forward Curve'!$D$7=DataValidation!$A$4,Vols!$F72*(1+(SQRT(YEARFRAC($A$2,$A72,2))*(2*$B72))),"")))))</f>
        <v>5.5411004970245946E-2</v>
      </c>
      <c r="O72" s="48">
        <f t="shared" si="3"/>
        <v>2.5000000000000001E-2</v>
      </c>
      <c r="P72" s="7">
        <f>IF('Forward Curve'!$D$7=DataValidation!$A$2,Vols!$O72,IF('Forward Curve'!$D$7=DataValidation!$A$3,Vols!$O72+(Vols!$E72-Vols!$D72),IF('Forward Curve'!$D$7=DataValidation!$A$5,Vols!$O72+(Vols!$G72-Vols!$D72),IF('Forward Curve'!$D$7=DataValidation!$A$6,Vols!$O72+(Vols!$H72-Vols!$D72),IF('Forward Curve'!$D$7=DataValidation!$A$4,Vols!$O72+(Vols!$F72-Vols!$D72))))))</f>
        <v>2.5000000000000001E-2</v>
      </c>
      <c r="Q72" s="7">
        <f>IF('Forward Curve'!$D$7=DataValidation!$A$2,$D72+0.0025,IF('Forward Curve'!$D$7=DataValidation!$A$3,$E72+0.0025,IF('Forward Curve'!$D$7=DataValidation!$A$5,Vols!$G72+0.0025,IF('Forward Curve'!$D$7=DataValidation!$A$6,Vols!$H72+0.0025,IF('Forward Curve'!$D$7=DataValidation!$A$4,Vols!$F72+0.0025,"")))))</f>
        <v>7.8148000000000002E-3</v>
      </c>
      <c r="R72" s="7">
        <f>IF('Forward Curve'!$D$7=DataValidation!$A$2,$D72+0.005,IF('Forward Curve'!$D$7=DataValidation!$A$3,$E72+0.005,IF('Forward Curve'!$D$7=DataValidation!$A$5,Vols!$G72+0.005,IF('Forward Curve'!$D$7=DataValidation!$A$6,Vols!$H72+0.005,IF('Forward Curve'!$D$7=DataValidation!$A$4,Vols!$F72+0.005,"")))))</f>
        <v>1.0314799999999999E-2</v>
      </c>
      <c r="T72" s="51">
        <f>IF('Forward Curve'!$D$8=DataValidation!$B$2,Vols!$M72,IF('Forward Curve'!$D$8=DataValidation!$B$3,Vols!$L72,IF('Forward Curve'!$D$8=DataValidation!$B$4,Vols!$K72,IF('Forward Curve'!$D$8=DataValidation!$B$5,Vols!$J72,IF('Forward Curve'!$D$8=DataValidation!$B$7,$P72,IF('Forward Curve'!$D$8=DataValidation!$B$8,Vols!$Q72,IF('Forward Curve'!$D$8=DataValidation!$B$9,Vols!$R72,"ERROR")))))))</f>
        <v>3.0362902485122974E-2</v>
      </c>
      <c r="W72" s="37"/>
      <c r="X72" s="37"/>
    </row>
    <row r="73" spans="1:24" x14ac:dyDescent="0.25">
      <c r="A73" s="5">
        <f>'Forward Curve'!$B84</f>
        <v>46201</v>
      </c>
      <c r="B73" s="6">
        <v>1.9324000000000001</v>
      </c>
      <c r="C73" s="7"/>
      <c r="D73" s="6">
        <v>5.4124999999999998E-3</v>
      </c>
      <c r="E73" s="6">
        <v>6.7501999999999996E-3</v>
      </c>
      <c r="F73" s="6">
        <v>8.4621000000000002E-3</v>
      </c>
      <c r="G73" s="43">
        <v>3.5117200000000001E-2</v>
      </c>
      <c r="H73" s="43">
        <v>3.8457000000000001E-3</v>
      </c>
      <c r="I73" s="8"/>
      <c r="J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-4.5802762573941502E-2</v>
      </c>
      <c r="K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-2.0195131286970751E-2</v>
      </c>
      <c r="L73" s="7">
        <f>IF('Forward Curve'!$D$7=DataValidation!$A$2,Vols!$D73*(1+(SQRT(YEARFRAC($A$2,$A73,2))*(1*$B73))),IF('Forward Curve'!$D$7=DataValidation!$A$3,Vols!$E73*(1+(SQRT(YEARFRAC($A$2,$A73,2))*(1*$B73))),IF('Forward Curve'!$D$7=DataValidation!$A$5,Vols!$D73*(1+(SQRT(YEARFRAC($A$2,$A73,2))*(1*$B73)))+0.03,IF('Forward Curve'!$D$7=DataValidation!$A$6,Vols!$H73*(1+(SQRT(YEARFRAC($A$2,$A73,2))*(1*$B73))),IF('Forward Curve'!$D$7=DataValidation!$A$4,Vols!$F73*(1+(SQRT(YEARFRAC($A$2,$A73,2))*(1*$B73))),"")))))</f>
        <v>3.1020131286970749E-2</v>
      </c>
      <c r="M73" s="7">
        <f>IF('Forward Curve'!$D$7=DataValidation!$A$2,Vols!$D73*(1+(SQRT(YEARFRAC($A$2,$A73,2))*(2*$B73))),IF('Forward Curve'!$D$7=DataValidation!$A$3,Vols!$E73*(1+(SQRT(YEARFRAC($A$2,$A73,2))*(2*$B73))),IF('Forward Curve'!$D$7=DataValidation!$A$5,Vols!$D73*(1+(SQRT(YEARFRAC($A$2,$A73,2))*(2*$B73)))+0.03,IF('Forward Curve'!$D$7=DataValidation!$A$6,Vols!$H73*(1+(SQRT(YEARFRAC($A$2,$A73,2))*(2*$B73))),IF('Forward Curve'!$D$7=DataValidation!$A$4,Vols!$F73*(1+(SQRT(YEARFRAC($A$2,$A73,2))*(2*$B73))),"")))))</f>
        <v>5.6627762573941504E-2</v>
      </c>
      <c r="O73" s="48">
        <f t="shared" si="3"/>
        <v>2.5000000000000001E-2</v>
      </c>
      <c r="P73" s="7">
        <f>IF('Forward Curve'!$D$7=DataValidation!$A$2,Vols!$O73,IF('Forward Curve'!$D$7=DataValidation!$A$3,Vols!$O73+(Vols!$E73-Vols!$D73),IF('Forward Curve'!$D$7=DataValidation!$A$5,Vols!$O73+(Vols!$G73-Vols!$D73),IF('Forward Curve'!$D$7=DataValidation!$A$6,Vols!$O73+(Vols!$H73-Vols!$D73),IF('Forward Curve'!$D$7=DataValidation!$A$4,Vols!$O73+(Vols!$F73-Vols!$D73))))))</f>
        <v>2.5000000000000001E-2</v>
      </c>
      <c r="Q73" s="7">
        <f>IF('Forward Curve'!$D$7=DataValidation!$A$2,$D73+0.0025,IF('Forward Curve'!$D$7=DataValidation!$A$3,$E73+0.0025,IF('Forward Curve'!$D$7=DataValidation!$A$5,Vols!$G73+0.0025,IF('Forward Curve'!$D$7=DataValidation!$A$6,Vols!$H73+0.0025,IF('Forward Curve'!$D$7=DataValidation!$A$4,Vols!$F73+0.0025,"")))))</f>
        <v>7.9124999999999994E-3</v>
      </c>
      <c r="R73" s="7">
        <f>IF('Forward Curve'!$D$7=DataValidation!$A$2,$D73+0.005,IF('Forward Curve'!$D$7=DataValidation!$A$3,$E73+0.005,IF('Forward Curve'!$D$7=DataValidation!$A$5,Vols!$G73+0.005,IF('Forward Curve'!$D$7=DataValidation!$A$6,Vols!$H73+0.005,IF('Forward Curve'!$D$7=DataValidation!$A$4,Vols!$F73+0.005,"")))))</f>
        <v>1.04125E-2</v>
      </c>
      <c r="T73" s="51">
        <f>IF('Forward Curve'!$D$8=DataValidation!$B$2,Vols!$M73,IF('Forward Curve'!$D$8=DataValidation!$B$3,Vols!$L73,IF('Forward Curve'!$D$8=DataValidation!$B$4,Vols!$K73,IF('Forward Curve'!$D$8=DataValidation!$B$5,Vols!$J73,IF('Forward Curve'!$D$8=DataValidation!$B$7,$P73,IF('Forward Curve'!$D$8=DataValidation!$B$8,Vols!$Q73,IF('Forward Curve'!$D$8=DataValidation!$B$9,Vols!$R73,"ERROR")))))))</f>
        <v>3.1020131286970749E-2</v>
      </c>
      <c r="W73" s="37"/>
      <c r="X73" s="37"/>
    </row>
    <row r="74" spans="1:24" x14ac:dyDescent="0.25">
      <c r="A74" s="5">
        <f>'Forward Curve'!$B85</f>
        <v>46231</v>
      </c>
      <c r="B74" s="6">
        <v>1.9122999999999999</v>
      </c>
      <c r="C74" s="7"/>
      <c r="D74" s="6">
        <v>5.5798000000000002E-3</v>
      </c>
      <c r="E74" s="6">
        <v>6.8725999999999995E-3</v>
      </c>
      <c r="F74" s="6">
        <v>8.5741999999999988E-3</v>
      </c>
      <c r="G74" s="43">
        <v>3.4612200000000003E-2</v>
      </c>
      <c r="H74" s="43">
        <v>3.9153E-3</v>
      </c>
      <c r="I74" s="8"/>
      <c r="J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-4.7031261175806062E-2</v>
      </c>
      <c r="K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-2.072573058790303E-2</v>
      </c>
      <c r="L74" s="7">
        <f>IF('Forward Curve'!$D$7=DataValidation!$A$2,Vols!$D74*(1+(SQRT(YEARFRAC($A$2,$A74,2))*(1*$B74))),IF('Forward Curve'!$D$7=DataValidation!$A$3,Vols!$E74*(1+(SQRT(YEARFRAC($A$2,$A74,2))*(1*$B74))),IF('Forward Curve'!$D$7=DataValidation!$A$5,Vols!$D74*(1+(SQRT(YEARFRAC($A$2,$A74,2))*(1*$B74)))+0.03,IF('Forward Curve'!$D$7=DataValidation!$A$6,Vols!$H74*(1+(SQRT(YEARFRAC($A$2,$A74,2))*(1*$B74))),IF('Forward Curve'!$D$7=DataValidation!$A$4,Vols!$F74*(1+(SQRT(YEARFRAC($A$2,$A74,2))*(1*$B74))),"")))))</f>
        <v>3.1885330587903028E-2</v>
      </c>
      <c r="M74" s="7">
        <f>IF('Forward Curve'!$D$7=DataValidation!$A$2,Vols!$D74*(1+(SQRT(YEARFRAC($A$2,$A74,2))*(2*$B74))),IF('Forward Curve'!$D$7=DataValidation!$A$3,Vols!$E74*(1+(SQRT(YEARFRAC($A$2,$A74,2))*(2*$B74))),IF('Forward Curve'!$D$7=DataValidation!$A$5,Vols!$D74*(1+(SQRT(YEARFRAC($A$2,$A74,2))*(2*$B74)))+0.03,IF('Forward Curve'!$D$7=DataValidation!$A$6,Vols!$H74*(1+(SQRT(YEARFRAC($A$2,$A74,2))*(2*$B74))),IF('Forward Curve'!$D$7=DataValidation!$A$4,Vols!$F74*(1+(SQRT(YEARFRAC($A$2,$A74,2))*(2*$B74))),"")))))</f>
        <v>5.8190861175806061E-2</v>
      </c>
      <c r="O74" s="48">
        <f t="shared" si="3"/>
        <v>2.5000000000000001E-2</v>
      </c>
      <c r="P74" s="7">
        <f>IF('Forward Curve'!$D$7=DataValidation!$A$2,Vols!$O74,IF('Forward Curve'!$D$7=DataValidation!$A$3,Vols!$O74+(Vols!$E74-Vols!$D74),IF('Forward Curve'!$D$7=DataValidation!$A$5,Vols!$O74+(Vols!$G74-Vols!$D74),IF('Forward Curve'!$D$7=DataValidation!$A$6,Vols!$O74+(Vols!$H74-Vols!$D74),IF('Forward Curve'!$D$7=DataValidation!$A$4,Vols!$O74+(Vols!$F74-Vols!$D74))))))</f>
        <v>2.5000000000000001E-2</v>
      </c>
      <c r="Q74" s="7">
        <f>IF('Forward Curve'!$D$7=DataValidation!$A$2,$D74+0.0025,IF('Forward Curve'!$D$7=DataValidation!$A$3,$E74+0.0025,IF('Forward Curve'!$D$7=DataValidation!$A$5,Vols!$G74+0.0025,IF('Forward Curve'!$D$7=DataValidation!$A$6,Vols!$H74+0.0025,IF('Forward Curve'!$D$7=DataValidation!$A$4,Vols!$F74+0.0025,"")))))</f>
        <v>8.0797999999999998E-3</v>
      </c>
      <c r="R74" s="7">
        <f>IF('Forward Curve'!$D$7=DataValidation!$A$2,$D74+0.005,IF('Forward Curve'!$D$7=DataValidation!$A$3,$E74+0.005,IF('Forward Curve'!$D$7=DataValidation!$A$5,Vols!$G74+0.005,IF('Forward Curve'!$D$7=DataValidation!$A$6,Vols!$H74+0.005,IF('Forward Curve'!$D$7=DataValidation!$A$4,Vols!$F74+0.005,"")))))</f>
        <v>1.05798E-2</v>
      </c>
      <c r="T74" s="51">
        <f>IF('Forward Curve'!$D$8=DataValidation!$B$2,Vols!$M74,IF('Forward Curve'!$D$8=DataValidation!$B$3,Vols!$L74,IF('Forward Curve'!$D$8=DataValidation!$B$4,Vols!$K74,IF('Forward Curve'!$D$8=DataValidation!$B$5,Vols!$J74,IF('Forward Curve'!$D$8=DataValidation!$B$7,$P74,IF('Forward Curve'!$D$8=DataValidation!$B$8,Vols!$Q74,IF('Forward Curve'!$D$8=DataValidation!$B$9,Vols!$R74,"ERROR")))))))</f>
        <v>3.1885330587903028E-2</v>
      </c>
      <c r="W74" s="37"/>
      <c r="X74" s="37"/>
    </row>
    <row r="75" spans="1:24" x14ac:dyDescent="0.25">
      <c r="A75" s="5">
        <f>'Forward Curve'!$B86</f>
        <v>46262</v>
      </c>
      <c r="B75" s="6">
        <v>1.9078999999999999</v>
      </c>
      <c r="C75" s="7"/>
      <c r="D75" s="6">
        <v>5.6842999999999998E-3</v>
      </c>
      <c r="E75" s="6">
        <v>6.9640000000000006E-3</v>
      </c>
      <c r="F75" s="6">
        <v>8.6587000000000001E-3</v>
      </c>
      <c r="G75" s="43">
        <v>3.4573800000000002E-2</v>
      </c>
      <c r="H75" s="43">
        <v>3.9861999999999996E-3</v>
      </c>
      <c r="I75" s="8"/>
      <c r="J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-4.8166231611145006E-2</v>
      </c>
      <c r="K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-2.1240965805572502E-2</v>
      </c>
      <c r="L75" s="7">
        <f>IF('Forward Curve'!$D$7=DataValidation!$A$2,Vols!$D75*(1+(SQRT(YEARFRAC($A$2,$A75,2))*(1*$B75))),IF('Forward Curve'!$D$7=DataValidation!$A$3,Vols!$E75*(1+(SQRT(YEARFRAC($A$2,$A75,2))*(1*$B75))),IF('Forward Curve'!$D$7=DataValidation!$A$5,Vols!$D75*(1+(SQRT(YEARFRAC($A$2,$A75,2))*(1*$B75)))+0.03,IF('Forward Curve'!$D$7=DataValidation!$A$6,Vols!$H75*(1+(SQRT(YEARFRAC($A$2,$A75,2))*(1*$B75))),IF('Forward Curve'!$D$7=DataValidation!$A$4,Vols!$F75*(1+(SQRT(YEARFRAC($A$2,$A75,2))*(1*$B75))),"")))))</f>
        <v>3.2609565805572505E-2</v>
      </c>
      <c r="M75" s="7">
        <f>IF('Forward Curve'!$D$7=DataValidation!$A$2,Vols!$D75*(1+(SQRT(YEARFRAC($A$2,$A75,2))*(2*$B75))),IF('Forward Curve'!$D$7=DataValidation!$A$3,Vols!$E75*(1+(SQRT(YEARFRAC($A$2,$A75,2))*(2*$B75))),IF('Forward Curve'!$D$7=DataValidation!$A$5,Vols!$D75*(1+(SQRT(YEARFRAC($A$2,$A75,2))*(2*$B75)))+0.03,IF('Forward Curve'!$D$7=DataValidation!$A$6,Vols!$H75*(1+(SQRT(YEARFRAC($A$2,$A75,2))*(2*$B75))),IF('Forward Curve'!$D$7=DataValidation!$A$4,Vols!$F75*(1+(SQRT(YEARFRAC($A$2,$A75,2))*(2*$B75))),"")))))</f>
        <v>5.9534831611145006E-2</v>
      </c>
      <c r="O75" s="48">
        <f t="shared" si="3"/>
        <v>2.5000000000000001E-2</v>
      </c>
      <c r="P75" s="7">
        <f>IF('Forward Curve'!$D$7=DataValidation!$A$2,Vols!$O75,IF('Forward Curve'!$D$7=DataValidation!$A$3,Vols!$O75+(Vols!$E75-Vols!$D75),IF('Forward Curve'!$D$7=DataValidation!$A$5,Vols!$O75+(Vols!$G75-Vols!$D75),IF('Forward Curve'!$D$7=DataValidation!$A$6,Vols!$O75+(Vols!$H75-Vols!$D75),IF('Forward Curve'!$D$7=DataValidation!$A$4,Vols!$O75+(Vols!$F75-Vols!$D75))))))</f>
        <v>2.5000000000000001E-2</v>
      </c>
      <c r="Q75" s="7">
        <f>IF('Forward Curve'!$D$7=DataValidation!$A$2,$D75+0.0025,IF('Forward Curve'!$D$7=DataValidation!$A$3,$E75+0.0025,IF('Forward Curve'!$D$7=DataValidation!$A$5,Vols!$G75+0.0025,IF('Forward Curve'!$D$7=DataValidation!$A$6,Vols!$H75+0.0025,IF('Forward Curve'!$D$7=DataValidation!$A$4,Vols!$F75+0.0025,"")))))</f>
        <v>8.1843000000000003E-3</v>
      </c>
      <c r="R75" s="7">
        <f>IF('Forward Curve'!$D$7=DataValidation!$A$2,$D75+0.005,IF('Forward Curve'!$D$7=DataValidation!$A$3,$E75+0.005,IF('Forward Curve'!$D$7=DataValidation!$A$5,Vols!$G75+0.005,IF('Forward Curve'!$D$7=DataValidation!$A$6,Vols!$H75+0.005,IF('Forward Curve'!$D$7=DataValidation!$A$4,Vols!$F75+0.005,"")))))</f>
        <v>1.0684300000000001E-2</v>
      </c>
      <c r="T75" s="51">
        <f>IF('Forward Curve'!$D$8=DataValidation!$B$2,Vols!$M75,IF('Forward Curve'!$D$8=DataValidation!$B$3,Vols!$L75,IF('Forward Curve'!$D$8=DataValidation!$B$4,Vols!$K75,IF('Forward Curve'!$D$8=DataValidation!$B$5,Vols!$J75,IF('Forward Curve'!$D$8=DataValidation!$B$7,$P75,IF('Forward Curve'!$D$8=DataValidation!$B$8,Vols!$Q75,IF('Forward Curve'!$D$8=DataValidation!$B$9,Vols!$R75,"ERROR")))))))</f>
        <v>3.2609565805572505E-2</v>
      </c>
      <c r="W75" s="37"/>
      <c r="X75" s="37"/>
    </row>
    <row r="76" spans="1:24" x14ac:dyDescent="0.25">
      <c r="A76" s="5">
        <f>'Forward Curve'!$B87</f>
        <v>46293</v>
      </c>
      <c r="B76" s="6">
        <v>1.9040999999999999</v>
      </c>
      <c r="C76" s="7"/>
      <c r="D76" s="6">
        <v>5.7850000000000002E-3</v>
      </c>
      <c r="E76" s="6">
        <v>7.0670000000000004E-3</v>
      </c>
      <c r="F76" s="6">
        <v>8.7695999999999989E-3</v>
      </c>
      <c r="G76" s="43">
        <v>3.5526799999999997E-2</v>
      </c>
      <c r="H76" s="43">
        <v>4.1038999999999997E-3</v>
      </c>
      <c r="I76" s="8"/>
      <c r="J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-4.9291092500000001E-2</v>
      </c>
      <c r="K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-2.1753046250000001E-2</v>
      </c>
      <c r="L76" s="7">
        <f>IF('Forward Curve'!$D$7=DataValidation!$A$2,Vols!$D76*(1+(SQRT(YEARFRAC($A$2,$A76,2))*(1*$B76))),IF('Forward Curve'!$D$7=DataValidation!$A$3,Vols!$E76*(1+(SQRT(YEARFRAC($A$2,$A76,2))*(1*$B76))),IF('Forward Curve'!$D$7=DataValidation!$A$5,Vols!$D76*(1+(SQRT(YEARFRAC($A$2,$A76,2))*(1*$B76)))+0.03,IF('Forward Curve'!$D$7=DataValidation!$A$6,Vols!$H76*(1+(SQRT(YEARFRAC($A$2,$A76,2))*(1*$B76))),IF('Forward Curve'!$D$7=DataValidation!$A$4,Vols!$F76*(1+(SQRT(YEARFRAC($A$2,$A76,2))*(1*$B76))),"")))))</f>
        <v>3.3323046250000002E-2</v>
      </c>
      <c r="M76" s="7">
        <f>IF('Forward Curve'!$D$7=DataValidation!$A$2,Vols!$D76*(1+(SQRT(YEARFRAC($A$2,$A76,2))*(2*$B76))),IF('Forward Curve'!$D$7=DataValidation!$A$3,Vols!$E76*(1+(SQRT(YEARFRAC($A$2,$A76,2))*(2*$B76))),IF('Forward Curve'!$D$7=DataValidation!$A$5,Vols!$D76*(1+(SQRT(YEARFRAC($A$2,$A76,2))*(2*$B76)))+0.03,IF('Forward Curve'!$D$7=DataValidation!$A$6,Vols!$H76*(1+(SQRT(YEARFRAC($A$2,$A76,2))*(2*$B76))),IF('Forward Curve'!$D$7=DataValidation!$A$4,Vols!$F76*(1+(SQRT(YEARFRAC($A$2,$A76,2))*(2*$B76))),"")))))</f>
        <v>6.0861092500000005E-2</v>
      </c>
      <c r="O76" s="48">
        <f t="shared" si="3"/>
        <v>2.5000000000000001E-2</v>
      </c>
      <c r="P76" s="7">
        <f>IF('Forward Curve'!$D$7=DataValidation!$A$2,Vols!$O76,IF('Forward Curve'!$D$7=DataValidation!$A$3,Vols!$O76+(Vols!$E76-Vols!$D76),IF('Forward Curve'!$D$7=DataValidation!$A$5,Vols!$O76+(Vols!$G76-Vols!$D76),IF('Forward Curve'!$D$7=DataValidation!$A$6,Vols!$O76+(Vols!$H76-Vols!$D76),IF('Forward Curve'!$D$7=DataValidation!$A$4,Vols!$O76+(Vols!$F76-Vols!$D76))))))</f>
        <v>2.5000000000000001E-2</v>
      </c>
      <c r="Q76" s="7">
        <f>IF('Forward Curve'!$D$7=DataValidation!$A$2,$D76+0.0025,IF('Forward Curve'!$D$7=DataValidation!$A$3,$E76+0.0025,IF('Forward Curve'!$D$7=DataValidation!$A$5,Vols!$G76+0.0025,IF('Forward Curve'!$D$7=DataValidation!$A$6,Vols!$H76+0.0025,IF('Forward Curve'!$D$7=DataValidation!$A$4,Vols!$F76+0.0025,"")))))</f>
        <v>8.2850000000000007E-3</v>
      </c>
      <c r="R76" s="7">
        <f>IF('Forward Curve'!$D$7=DataValidation!$A$2,$D76+0.005,IF('Forward Curve'!$D$7=DataValidation!$A$3,$E76+0.005,IF('Forward Curve'!$D$7=DataValidation!$A$5,Vols!$G76+0.005,IF('Forward Curve'!$D$7=DataValidation!$A$6,Vols!$H76+0.005,IF('Forward Curve'!$D$7=DataValidation!$A$4,Vols!$F76+0.005,"")))))</f>
        <v>1.0784999999999999E-2</v>
      </c>
      <c r="T76" s="51">
        <f>IF('Forward Curve'!$D$8=DataValidation!$B$2,Vols!$M76,IF('Forward Curve'!$D$8=DataValidation!$B$3,Vols!$L76,IF('Forward Curve'!$D$8=DataValidation!$B$4,Vols!$K76,IF('Forward Curve'!$D$8=DataValidation!$B$5,Vols!$J76,IF('Forward Curve'!$D$8=DataValidation!$B$7,$P76,IF('Forward Curve'!$D$8=DataValidation!$B$8,Vols!$Q76,IF('Forward Curve'!$D$8=DataValidation!$B$9,Vols!$R76,"ERROR")))))))</f>
        <v>3.3323046250000002E-2</v>
      </c>
      <c r="W76" s="37"/>
      <c r="X76" s="37"/>
    </row>
    <row r="77" spans="1:24" x14ac:dyDescent="0.25">
      <c r="A77" s="5">
        <f>'Forward Curve'!$B88</f>
        <v>46323</v>
      </c>
      <c r="B77" s="6">
        <v>1.9009</v>
      </c>
      <c r="C77" s="7"/>
      <c r="D77" s="6">
        <v>5.8794999999999993E-3</v>
      </c>
      <c r="E77" s="6">
        <v>7.1582999999999994E-3</v>
      </c>
      <c r="F77" s="6">
        <v>8.8665000000000011E-3</v>
      </c>
      <c r="G77" s="43">
        <v>3.4801600000000002E-2</v>
      </c>
      <c r="H77" s="43">
        <v>4.1618000000000002E-3</v>
      </c>
      <c r="I77" s="8"/>
      <c r="J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-5.0373518863024838E-2</v>
      </c>
      <c r="K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-2.2247009431512421E-2</v>
      </c>
      <c r="L77" s="7">
        <f>IF('Forward Curve'!$D$7=DataValidation!$A$2,Vols!$D77*(1+(SQRT(YEARFRAC($A$2,$A77,2))*(1*$B77))),IF('Forward Curve'!$D$7=DataValidation!$A$3,Vols!$E77*(1+(SQRT(YEARFRAC($A$2,$A77,2))*(1*$B77))),IF('Forward Curve'!$D$7=DataValidation!$A$5,Vols!$D77*(1+(SQRT(YEARFRAC($A$2,$A77,2))*(1*$B77)))+0.03,IF('Forward Curve'!$D$7=DataValidation!$A$6,Vols!$H77*(1+(SQRT(YEARFRAC($A$2,$A77,2))*(1*$B77))),IF('Forward Curve'!$D$7=DataValidation!$A$4,Vols!$F77*(1+(SQRT(YEARFRAC($A$2,$A77,2))*(1*$B77))),"")))))</f>
        <v>3.400600943151242E-2</v>
      </c>
      <c r="M77" s="7">
        <f>IF('Forward Curve'!$D$7=DataValidation!$A$2,Vols!$D77*(1+(SQRT(YEARFRAC($A$2,$A77,2))*(2*$B77))),IF('Forward Curve'!$D$7=DataValidation!$A$3,Vols!$E77*(1+(SQRT(YEARFRAC($A$2,$A77,2))*(2*$B77))),IF('Forward Curve'!$D$7=DataValidation!$A$5,Vols!$D77*(1+(SQRT(YEARFRAC($A$2,$A77,2))*(2*$B77)))+0.03,IF('Forward Curve'!$D$7=DataValidation!$A$6,Vols!$H77*(1+(SQRT(YEARFRAC($A$2,$A77,2))*(2*$B77))),IF('Forward Curve'!$D$7=DataValidation!$A$4,Vols!$F77*(1+(SQRT(YEARFRAC($A$2,$A77,2))*(2*$B77))),"")))))</f>
        <v>6.2132518863024837E-2</v>
      </c>
      <c r="O77" s="48">
        <f t="shared" si="3"/>
        <v>2.5000000000000001E-2</v>
      </c>
      <c r="P77" s="7">
        <f>IF('Forward Curve'!$D$7=DataValidation!$A$2,Vols!$O77,IF('Forward Curve'!$D$7=DataValidation!$A$3,Vols!$O77+(Vols!$E77-Vols!$D77),IF('Forward Curve'!$D$7=DataValidation!$A$5,Vols!$O77+(Vols!$G77-Vols!$D77),IF('Forward Curve'!$D$7=DataValidation!$A$6,Vols!$O77+(Vols!$H77-Vols!$D77),IF('Forward Curve'!$D$7=DataValidation!$A$4,Vols!$O77+(Vols!$F77-Vols!$D77))))))</f>
        <v>2.5000000000000001E-2</v>
      </c>
      <c r="Q77" s="7">
        <f>IF('Forward Curve'!$D$7=DataValidation!$A$2,$D77+0.0025,IF('Forward Curve'!$D$7=DataValidation!$A$3,$E77+0.0025,IF('Forward Curve'!$D$7=DataValidation!$A$5,Vols!$G77+0.0025,IF('Forward Curve'!$D$7=DataValidation!$A$6,Vols!$H77+0.0025,IF('Forward Curve'!$D$7=DataValidation!$A$4,Vols!$F77+0.0025,"")))))</f>
        <v>8.3794999999999998E-3</v>
      </c>
      <c r="R77" s="7">
        <f>IF('Forward Curve'!$D$7=DataValidation!$A$2,$D77+0.005,IF('Forward Curve'!$D$7=DataValidation!$A$3,$E77+0.005,IF('Forward Curve'!$D$7=DataValidation!$A$5,Vols!$G77+0.005,IF('Forward Curve'!$D$7=DataValidation!$A$6,Vols!$H77+0.005,IF('Forward Curve'!$D$7=DataValidation!$A$4,Vols!$F77+0.005,"")))))</f>
        <v>1.08795E-2</v>
      </c>
      <c r="T77" s="51">
        <f>IF('Forward Curve'!$D$8=DataValidation!$B$2,Vols!$M77,IF('Forward Curve'!$D$8=DataValidation!$B$3,Vols!$L77,IF('Forward Curve'!$D$8=DataValidation!$B$4,Vols!$K77,IF('Forward Curve'!$D$8=DataValidation!$B$5,Vols!$J77,IF('Forward Curve'!$D$8=DataValidation!$B$7,$P77,IF('Forward Curve'!$D$8=DataValidation!$B$8,Vols!$Q77,IF('Forward Curve'!$D$8=DataValidation!$B$9,Vols!$R77,"ERROR")))))))</f>
        <v>3.400600943151242E-2</v>
      </c>
      <c r="W77" s="37"/>
      <c r="X77" s="37"/>
    </row>
    <row r="78" spans="1:24" x14ac:dyDescent="0.25">
      <c r="A78" s="5">
        <f>'Forward Curve'!$B89</f>
        <v>46354</v>
      </c>
      <c r="B78" s="6">
        <v>1.8973</v>
      </c>
      <c r="C78" s="7"/>
      <c r="D78" s="6">
        <v>5.9752000000000008E-3</v>
      </c>
      <c r="E78" s="6">
        <v>7.2475000000000005E-3</v>
      </c>
      <c r="F78" s="6">
        <v>8.9569999999999997E-3</v>
      </c>
      <c r="G78" s="43">
        <v>3.5688499999999998E-2</v>
      </c>
      <c r="H78" s="43">
        <v>4.2737000000000001E-3</v>
      </c>
      <c r="I78" s="8"/>
      <c r="J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-5.1471775832660487E-2</v>
      </c>
      <c r="K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-2.2748287916330243E-2</v>
      </c>
      <c r="L78" s="7">
        <f>IF('Forward Curve'!$D$7=DataValidation!$A$2,Vols!$D78*(1+(SQRT(YEARFRAC($A$2,$A78,2))*(1*$B78))),IF('Forward Curve'!$D$7=DataValidation!$A$3,Vols!$E78*(1+(SQRT(YEARFRAC($A$2,$A78,2))*(1*$B78))),IF('Forward Curve'!$D$7=DataValidation!$A$5,Vols!$D78*(1+(SQRT(YEARFRAC($A$2,$A78,2))*(1*$B78)))+0.03,IF('Forward Curve'!$D$7=DataValidation!$A$6,Vols!$H78*(1+(SQRT(YEARFRAC($A$2,$A78,2))*(1*$B78))),IF('Forward Curve'!$D$7=DataValidation!$A$4,Vols!$F78*(1+(SQRT(YEARFRAC($A$2,$A78,2))*(1*$B78))),"")))))</f>
        <v>3.4698687916330247E-2</v>
      </c>
      <c r="M78" s="7">
        <f>IF('Forward Curve'!$D$7=DataValidation!$A$2,Vols!$D78*(1+(SQRT(YEARFRAC($A$2,$A78,2))*(2*$B78))),IF('Forward Curve'!$D$7=DataValidation!$A$3,Vols!$E78*(1+(SQRT(YEARFRAC($A$2,$A78,2))*(2*$B78))),IF('Forward Curve'!$D$7=DataValidation!$A$5,Vols!$D78*(1+(SQRT(YEARFRAC($A$2,$A78,2))*(2*$B78)))+0.03,IF('Forward Curve'!$D$7=DataValidation!$A$6,Vols!$H78*(1+(SQRT(YEARFRAC($A$2,$A78,2))*(2*$B78))),IF('Forward Curve'!$D$7=DataValidation!$A$4,Vols!$F78*(1+(SQRT(YEARFRAC($A$2,$A78,2))*(2*$B78))),"")))))</f>
        <v>6.3422175832660493E-2</v>
      </c>
      <c r="O78" s="48">
        <f t="shared" si="3"/>
        <v>2.5000000000000001E-2</v>
      </c>
      <c r="P78" s="7">
        <f>IF('Forward Curve'!$D$7=DataValidation!$A$2,Vols!$O78,IF('Forward Curve'!$D$7=DataValidation!$A$3,Vols!$O78+(Vols!$E78-Vols!$D78),IF('Forward Curve'!$D$7=DataValidation!$A$5,Vols!$O78+(Vols!$G78-Vols!$D78),IF('Forward Curve'!$D$7=DataValidation!$A$6,Vols!$O78+(Vols!$H78-Vols!$D78),IF('Forward Curve'!$D$7=DataValidation!$A$4,Vols!$O78+(Vols!$F78-Vols!$D78))))))</f>
        <v>2.5000000000000001E-2</v>
      </c>
      <c r="Q78" s="7">
        <f>IF('Forward Curve'!$D$7=DataValidation!$A$2,$D78+0.0025,IF('Forward Curve'!$D$7=DataValidation!$A$3,$E78+0.0025,IF('Forward Curve'!$D$7=DataValidation!$A$5,Vols!$G78+0.0025,IF('Forward Curve'!$D$7=DataValidation!$A$6,Vols!$H78+0.0025,IF('Forward Curve'!$D$7=DataValidation!$A$4,Vols!$F78+0.0025,"")))))</f>
        <v>8.4752000000000004E-3</v>
      </c>
      <c r="R78" s="7">
        <f>IF('Forward Curve'!$D$7=DataValidation!$A$2,$D78+0.005,IF('Forward Curve'!$D$7=DataValidation!$A$3,$E78+0.005,IF('Forward Curve'!$D$7=DataValidation!$A$5,Vols!$G78+0.005,IF('Forward Curve'!$D$7=DataValidation!$A$6,Vols!$H78+0.005,IF('Forward Curve'!$D$7=DataValidation!$A$4,Vols!$F78+0.005,"")))))</f>
        <v>1.0975200000000001E-2</v>
      </c>
      <c r="T78" s="51">
        <f>IF('Forward Curve'!$D$8=DataValidation!$B$2,Vols!$M78,IF('Forward Curve'!$D$8=DataValidation!$B$3,Vols!$L78,IF('Forward Curve'!$D$8=DataValidation!$B$4,Vols!$K78,IF('Forward Curve'!$D$8=DataValidation!$B$5,Vols!$J78,IF('Forward Curve'!$D$8=DataValidation!$B$7,$P78,IF('Forward Curve'!$D$8=DataValidation!$B$8,Vols!$Q78,IF('Forward Curve'!$D$8=DataValidation!$B$9,Vols!$R78,"ERROR")))))))</f>
        <v>3.4698687916330247E-2</v>
      </c>
      <c r="W78" s="37"/>
      <c r="X78" s="37"/>
    </row>
    <row r="79" spans="1:24" x14ac:dyDescent="0.25">
      <c r="A79" s="5">
        <f>'Forward Curve'!$B90</f>
        <v>46384</v>
      </c>
      <c r="B79" s="6">
        <v>1.8936000000000002</v>
      </c>
      <c r="C79" s="7"/>
      <c r="D79" s="6">
        <v>6.0675999999999994E-3</v>
      </c>
      <c r="E79" s="6">
        <v>7.3538000000000006E-3</v>
      </c>
      <c r="F79" s="6">
        <v>9.0667999999999999E-3</v>
      </c>
      <c r="G79" s="43">
        <v>3.4645200000000001E-2</v>
      </c>
      <c r="H79" s="43">
        <v>4.3357999999999999E-3</v>
      </c>
      <c r="I79" s="8"/>
      <c r="J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-5.2530649113849415E-2</v>
      </c>
      <c r="K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-2.3231524556924708E-2</v>
      </c>
      <c r="L79" s="7">
        <f>IF('Forward Curve'!$D$7=DataValidation!$A$2,Vols!$D79*(1+(SQRT(YEARFRAC($A$2,$A79,2))*(1*$B79))),IF('Forward Curve'!$D$7=DataValidation!$A$3,Vols!$E79*(1+(SQRT(YEARFRAC($A$2,$A79,2))*(1*$B79))),IF('Forward Curve'!$D$7=DataValidation!$A$5,Vols!$D79*(1+(SQRT(YEARFRAC($A$2,$A79,2))*(1*$B79)))+0.03,IF('Forward Curve'!$D$7=DataValidation!$A$6,Vols!$H79*(1+(SQRT(YEARFRAC($A$2,$A79,2))*(1*$B79))),IF('Forward Curve'!$D$7=DataValidation!$A$4,Vols!$F79*(1+(SQRT(YEARFRAC($A$2,$A79,2))*(1*$B79))),"")))))</f>
        <v>3.536672455692471E-2</v>
      </c>
      <c r="M79" s="7">
        <f>IF('Forward Curve'!$D$7=DataValidation!$A$2,Vols!$D79*(1+(SQRT(YEARFRAC($A$2,$A79,2))*(2*$B79))),IF('Forward Curve'!$D$7=DataValidation!$A$3,Vols!$E79*(1+(SQRT(YEARFRAC($A$2,$A79,2))*(2*$B79))),IF('Forward Curve'!$D$7=DataValidation!$A$5,Vols!$D79*(1+(SQRT(YEARFRAC($A$2,$A79,2))*(2*$B79)))+0.03,IF('Forward Curve'!$D$7=DataValidation!$A$6,Vols!$H79*(1+(SQRT(YEARFRAC($A$2,$A79,2))*(2*$B79))),IF('Forward Curve'!$D$7=DataValidation!$A$4,Vols!$F79*(1+(SQRT(YEARFRAC($A$2,$A79,2))*(2*$B79))),"")))))</f>
        <v>6.4665849113849413E-2</v>
      </c>
      <c r="O79" s="48">
        <f t="shared" si="3"/>
        <v>2.5000000000000001E-2</v>
      </c>
      <c r="P79" s="7">
        <f>IF('Forward Curve'!$D$7=DataValidation!$A$2,Vols!$O79,IF('Forward Curve'!$D$7=DataValidation!$A$3,Vols!$O79+(Vols!$E79-Vols!$D79),IF('Forward Curve'!$D$7=DataValidation!$A$5,Vols!$O79+(Vols!$G79-Vols!$D79),IF('Forward Curve'!$D$7=DataValidation!$A$6,Vols!$O79+(Vols!$H79-Vols!$D79),IF('Forward Curve'!$D$7=DataValidation!$A$4,Vols!$O79+(Vols!$F79-Vols!$D79))))))</f>
        <v>2.5000000000000001E-2</v>
      </c>
      <c r="Q79" s="7">
        <f>IF('Forward Curve'!$D$7=DataValidation!$A$2,$D79+0.0025,IF('Forward Curve'!$D$7=DataValidation!$A$3,$E79+0.0025,IF('Forward Curve'!$D$7=DataValidation!$A$5,Vols!$G79+0.0025,IF('Forward Curve'!$D$7=DataValidation!$A$6,Vols!$H79+0.0025,IF('Forward Curve'!$D$7=DataValidation!$A$4,Vols!$F79+0.0025,"")))))</f>
        <v>8.5675999999999999E-3</v>
      </c>
      <c r="R79" s="7">
        <f>IF('Forward Curve'!$D$7=DataValidation!$A$2,$D79+0.005,IF('Forward Curve'!$D$7=DataValidation!$A$3,$E79+0.005,IF('Forward Curve'!$D$7=DataValidation!$A$5,Vols!$G79+0.005,IF('Forward Curve'!$D$7=DataValidation!$A$6,Vols!$H79+0.005,IF('Forward Curve'!$D$7=DataValidation!$A$4,Vols!$F79+0.005,"")))))</f>
        <v>1.10676E-2</v>
      </c>
      <c r="T79" s="51">
        <f>IF('Forward Curve'!$D$8=DataValidation!$B$2,Vols!$M79,IF('Forward Curve'!$D$8=DataValidation!$B$3,Vols!$L79,IF('Forward Curve'!$D$8=DataValidation!$B$4,Vols!$K79,IF('Forward Curve'!$D$8=DataValidation!$B$5,Vols!$J79,IF('Forward Curve'!$D$8=DataValidation!$B$7,$P79,IF('Forward Curve'!$D$8=DataValidation!$B$8,Vols!$Q79,IF('Forward Curve'!$D$8=DataValidation!$B$9,Vols!$R79,"ERROR")))))))</f>
        <v>3.536672455692471E-2</v>
      </c>
      <c r="W79" s="37"/>
      <c r="X79" s="37"/>
    </row>
    <row r="80" spans="1:24" x14ac:dyDescent="0.25">
      <c r="A80" s="5">
        <f>'Forward Curve'!$B91</f>
        <v>46415</v>
      </c>
      <c r="B80" s="6">
        <v>1.891</v>
      </c>
      <c r="C80" s="7"/>
      <c r="D80" s="6">
        <v>6.1552999999999998E-3</v>
      </c>
      <c r="E80" s="6">
        <v>7.4465E-3</v>
      </c>
      <c r="F80" s="6">
        <v>9.1617000000000001E-3</v>
      </c>
      <c r="G80" s="43">
        <v>3.5143599999999997E-2</v>
      </c>
      <c r="H80" s="43">
        <v>4.4152000000000002E-3</v>
      </c>
      <c r="I80" s="8"/>
      <c r="J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-5.3600056413397108E-2</v>
      </c>
      <c r="K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-2.3722378206698553E-2</v>
      </c>
      <c r="L80" s="7">
        <f>IF('Forward Curve'!$D$7=DataValidation!$A$2,Vols!$D80*(1+(SQRT(YEARFRAC($A$2,$A80,2))*(1*$B80))),IF('Forward Curve'!$D$7=DataValidation!$A$3,Vols!$E80*(1+(SQRT(YEARFRAC($A$2,$A80,2))*(1*$B80))),IF('Forward Curve'!$D$7=DataValidation!$A$5,Vols!$D80*(1+(SQRT(YEARFRAC($A$2,$A80,2))*(1*$B80)))+0.03,IF('Forward Curve'!$D$7=DataValidation!$A$6,Vols!$H80*(1+(SQRT(YEARFRAC($A$2,$A80,2))*(1*$B80))),IF('Forward Curve'!$D$7=DataValidation!$A$4,Vols!$F80*(1+(SQRT(YEARFRAC($A$2,$A80,2))*(1*$B80))),"")))))</f>
        <v>3.6032978206698554E-2</v>
      </c>
      <c r="M80" s="7">
        <f>IF('Forward Curve'!$D$7=DataValidation!$A$2,Vols!$D80*(1+(SQRT(YEARFRAC($A$2,$A80,2))*(2*$B80))),IF('Forward Curve'!$D$7=DataValidation!$A$3,Vols!$E80*(1+(SQRT(YEARFRAC($A$2,$A80,2))*(2*$B80))),IF('Forward Curve'!$D$7=DataValidation!$A$5,Vols!$D80*(1+(SQRT(YEARFRAC($A$2,$A80,2))*(2*$B80)))+0.03,IF('Forward Curve'!$D$7=DataValidation!$A$6,Vols!$H80*(1+(SQRT(YEARFRAC($A$2,$A80,2))*(2*$B80))),IF('Forward Curve'!$D$7=DataValidation!$A$4,Vols!$F80*(1+(SQRT(YEARFRAC($A$2,$A80,2))*(2*$B80))),"")))))</f>
        <v>6.5910656413397106E-2</v>
      </c>
      <c r="O80" s="48">
        <f t="shared" si="3"/>
        <v>2.5000000000000001E-2</v>
      </c>
      <c r="P80" s="7">
        <f>IF('Forward Curve'!$D$7=DataValidation!$A$2,Vols!$O80,IF('Forward Curve'!$D$7=DataValidation!$A$3,Vols!$O80+(Vols!$E80-Vols!$D80),IF('Forward Curve'!$D$7=DataValidation!$A$5,Vols!$O80+(Vols!$G80-Vols!$D80),IF('Forward Curve'!$D$7=DataValidation!$A$6,Vols!$O80+(Vols!$H80-Vols!$D80),IF('Forward Curve'!$D$7=DataValidation!$A$4,Vols!$O80+(Vols!$F80-Vols!$D80))))))</f>
        <v>2.5000000000000001E-2</v>
      </c>
      <c r="Q80" s="7">
        <f>IF('Forward Curve'!$D$7=DataValidation!$A$2,$D80+0.0025,IF('Forward Curve'!$D$7=DataValidation!$A$3,$E80+0.0025,IF('Forward Curve'!$D$7=DataValidation!$A$5,Vols!$G80+0.0025,IF('Forward Curve'!$D$7=DataValidation!$A$6,Vols!$H80+0.0025,IF('Forward Curve'!$D$7=DataValidation!$A$4,Vols!$F80+0.0025,"")))))</f>
        <v>8.6552999999999995E-3</v>
      </c>
      <c r="R80" s="7">
        <f>IF('Forward Curve'!$D$7=DataValidation!$A$2,$D80+0.005,IF('Forward Curve'!$D$7=DataValidation!$A$3,$E80+0.005,IF('Forward Curve'!$D$7=DataValidation!$A$5,Vols!$G80+0.005,IF('Forward Curve'!$D$7=DataValidation!$A$6,Vols!$H80+0.005,IF('Forward Curve'!$D$7=DataValidation!$A$4,Vols!$F80+0.005,"")))))</f>
        <v>1.11553E-2</v>
      </c>
      <c r="T80" s="51">
        <f>IF('Forward Curve'!$D$8=DataValidation!$B$2,Vols!$M80,IF('Forward Curve'!$D$8=DataValidation!$B$3,Vols!$L80,IF('Forward Curve'!$D$8=DataValidation!$B$4,Vols!$K80,IF('Forward Curve'!$D$8=DataValidation!$B$5,Vols!$J80,IF('Forward Curve'!$D$8=DataValidation!$B$7,$P80,IF('Forward Curve'!$D$8=DataValidation!$B$8,Vols!$Q80,IF('Forward Curve'!$D$8=DataValidation!$B$9,Vols!$R80,"ERROR")))))))</f>
        <v>3.6032978206698554E-2</v>
      </c>
      <c r="W80" s="37"/>
      <c r="X80" s="37"/>
    </row>
    <row r="81" spans="1:24" x14ac:dyDescent="0.25">
      <c r="A81" s="5">
        <f>'Forward Curve'!$B92</f>
        <v>46446</v>
      </c>
      <c r="B81" s="6">
        <v>1.8875</v>
      </c>
      <c r="C81" s="7"/>
      <c r="D81" s="6">
        <v>6.2477000000000001E-3</v>
      </c>
      <c r="E81" s="6">
        <v>7.5221999999999997E-3</v>
      </c>
      <c r="F81" s="6">
        <v>9.2227999999999997E-3</v>
      </c>
      <c r="G81" s="43">
        <v>3.4996100000000002E-2</v>
      </c>
      <c r="H81" s="43">
        <v>4.4822000000000004E-3</v>
      </c>
      <c r="I81" s="8"/>
      <c r="J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-5.4686730783741123E-2</v>
      </c>
      <c r="K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-2.4219515391870561E-2</v>
      </c>
      <c r="L81" s="7">
        <f>IF('Forward Curve'!$D$7=DataValidation!$A$2,Vols!$D81*(1+(SQRT(YEARFRAC($A$2,$A81,2))*(1*$B81))),IF('Forward Curve'!$D$7=DataValidation!$A$3,Vols!$E81*(1+(SQRT(YEARFRAC($A$2,$A81,2))*(1*$B81))),IF('Forward Curve'!$D$7=DataValidation!$A$5,Vols!$D81*(1+(SQRT(YEARFRAC($A$2,$A81,2))*(1*$B81)))+0.03,IF('Forward Curve'!$D$7=DataValidation!$A$6,Vols!$H81*(1+(SQRT(YEARFRAC($A$2,$A81,2))*(1*$B81))),IF('Forward Curve'!$D$7=DataValidation!$A$4,Vols!$F81*(1+(SQRT(YEARFRAC($A$2,$A81,2))*(1*$B81))),"")))))</f>
        <v>3.6714915391870565E-2</v>
      </c>
      <c r="M81" s="7">
        <f>IF('Forward Curve'!$D$7=DataValidation!$A$2,Vols!$D81*(1+(SQRT(YEARFRAC($A$2,$A81,2))*(2*$B81))),IF('Forward Curve'!$D$7=DataValidation!$A$3,Vols!$E81*(1+(SQRT(YEARFRAC($A$2,$A81,2))*(2*$B81))),IF('Forward Curve'!$D$7=DataValidation!$A$5,Vols!$D81*(1+(SQRT(YEARFRAC($A$2,$A81,2))*(2*$B81)))+0.03,IF('Forward Curve'!$D$7=DataValidation!$A$6,Vols!$H81*(1+(SQRT(YEARFRAC($A$2,$A81,2))*(2*$B81))),IF('Forward Curve'!$D$7=DataValidation!$A$4,Vols!$F81*(1+(SQRT(YEARFRAC($A$2,$A81,2))*(2*$B81))),"")))))</f>
        <v>6.718213078374112E-2</v>
      </c>
      <c r="O81" s="48">
        <f t="shared" si="3"/>
        <v>2.5000000000000001E-2</v>
      </c>
      <c r="P81" s="7">
        <f>IF('Forward Curve'!$D$7=DataValidation!$A$2,Vols!$O81,IF('Forward Curve'!$D$7=DataValidation!$A$3,Vols!$O81+(Vols!$E81-Vols!$D81),IF('Forward Curve'!$D$7=DataValidation!$A$5,Vols!$O81+(Vols!$G81-Vols!$D81),IF('Forward Curve'!$D$7=DataValidation!$A$6,Vols!$O81+(Vols!$H81-Vols!$D81),IF('Forward Curve'!$D$7=DataValidation!$A$4,Vols!$O81+(Vols!$F81-Vols!$D81))))))</f>
        <v>2.5000000000000001E-2</v>
      </c>
      <c r="Q81" s="7">
        <f>IF('Forward Curve'!$D$7=DataValidation!$A$2,$D81+0.0025,IF('Forward Curve'!$D$7=DataValidation!$A$3,$E81+0.0025,IF('Forward Curve'!$D$7=DataValidation!$A$5,Vols!$G81+0.0025,IF('Forward Curve'!$D$7=DataValidation!$A$6,Vols!$H81+0.0025,IF('Forward Curve'!$D$7=DataValidation!$A$4,Vols!$F81+0.0025,"")))))</f>
        <v>8.7477000000000006E-3</v>
      </c>
      <c r="R81" s="7">
        <f>IF('Forward Curve'!$D$7=DataValidation!$A$2,$D81+0.005,IF('Forward Curve'!$D$7=DataValidation!$A$3,$E81+0.005,IF('Forward Curve'!$D$7=DataValidation!$A$5,Vols!$G81+0.005,IF('Forward Curve'!$D$7=DataValidation!$A$6,Vols!$H81+0.005,IF('Forward Curve'!$D$7=DataValidation!$A$4,Vols!$F81+0.005,"")))))</f>
        <v>1.1247699999999999E-2</v>
      </c>
      <c r="T81" s="51">
        <f>IF('Forward Curve'!$D$8=DataValidation!$B$2,Vols!$M81,IF('Forward Curve'!$D$8=DataValidation!$B$3,Vols!$L81,IF('Forward Curve'!$D$8=DataValidation!$B$4,Vols!$K81,IF('Forward Curve'!$D$8=DataValidation!$B$5,Vols!$J81,IF('Forward Curve'!$D$8=DataValidation!$B$7,$P81,IF('Forward Curve'!$D$8=DataValidation!$B$8,Vols!$Q81,IF('Forward Curve'!$D$8=DataValidation!$B$9,Vols!$R81,"ERROR")))))))</f>
        <v>3.6714915391870565E-2</v>
      </c>
      <c r="W81" s="37"/>
      <c r="X81" s="37"/>
    </row>
    <row r="82" spans="1:24" x14ac:dyDescent="0.25">
      <c r="A82" s="5">
        <f>'Forward Curve'!$B93</f>
        <v>46474</v>
      </c>
      <c r="B82" s="6">
        <v>1.8849</v>
      </c>
      <c r="C82" s="7"/>
      <c r="D82" s="6">
        <v>6.3456999999999993E-3</v>
      </c>
      <c r="E82" s="6">
        <v>7.6359000000000002E-3</v>
      </c>
      <c r="F82" s="6">
        <v>9.3083000000000003E-3</v>
      </c>
      <c r="G82" s="43">
        <v>3.60469E-2</v>
      </c>
      <c r="H82" s="43">
        <v>4.6112999999999996E-3</v>
      </c>
      <c r="I82" s="8"/>
      <c r="J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-5.581831772946691E-2</v>
      </c>
      <c r="K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-2.4736308864733453E-2</v>
      </c>
      <c r="L82" s="7">
        <f>IF('Forward Curve'!$D$7=DataValidation!$A$2,Vols!$D82*(1+(SQRT(YEARFRAC($A$2,$A82,2))*(1*$B82))),IF('Forward Curve'!$D$7=DataValidation!$A$3,Vols!$E82*(1+(SQRT(YEARFRAC($A$2,$A82,2))*(1*$B82))),IF('Forward Curve'!$D$7=DataValidation!$A$5,Vols!$D82*(1+(SQRT(YEARFRAC($A$2,$A82,2))*(1*$B82)))+0.03,IF('Forward Curve'!$D$7=DataValidation!$A$6,Vols!$H82*(1+(SQRT(YEARFRAC($A$2,$A82,2))*(1*$B82))),IF('Forward Curve'!$D$7=DataValidation!$A$4,Vols!$F82*(1+(SQRT(YEARFRAC($A$2,$A82,2))*(1*$B82))),"")))))</f>
        <v>3.7427708864733455E-2</v>
      </c>
      <c r="M82" s="7">
        <f>IF('Forward Curve'!$D$7=DataValidation!$A$2,Vols!$D82*(1+(SQRT(YEARFRAC($A$2,$A82,2))*(2*$B82))),IF('Forward Curve'!$D$7=DataValidation!$A$3,Vols!$E82*(1+(SQRT(YEARFRAC($A$2,$A82,2))*(2*$B82))),IF('Forward Curve'!$D$7=DataValidation!$A$5,Vols!$D82*(1+(SQRT(YEARFRAC($A$2,$A82,2))*(2*$B82)))+0.03,IF('Forward Curve'!$D$7=DataValidation!$A$6,Vols!$H82*(1+(SQRT(YEARFRAC($A$2,$A82,2))*(2*$B82))),IF('Forward Curve'!$D$7=DataValidation!$A$4,Vols!$F82*(1+(SQRT(YEARFRAC($A$2,$A82,2))*(2*$B82))),"")))))</f>
        <v>6.8509717729466901E-2</v>
      </c>
      <c r="O82" s="48">
        <f t="shared" si="3"/>
        <v>2.5000000000000001E-2</v>
      </c>
      <c r="P82" s="7">
        <f>IF('Forward Curve'!$D$7=DataValidation!$A$2,Vols!$O82,IF('Forward Curve'!$D$7=DataValidation!$A$3,Vols!$O82+(Vols!$E82-Vols!$D82),IF('Forward Curve'!$D$7=DataValidation!$A$5,Vols!$O82+(Vols!$G82-Vols!$D82),IF('Forward Curve'!$D$7=DataValidation!$A$6,Vols!$O82+(Vols!$H82-Vols!$D82),IF('Forward Curve'!$D$7=DataValidation!$A$4,Vols!$O82+(Vols!$F82-Vols!$D82))))))</f>
        <v>2.5000000000000001E-2</v>
      </c>
      <c r="Q82" s="7">
        <f>IF('Forward Curve'!$D$7=DataValidation!$A$2,$D82+0.0025,IF('Forward Curve'!$D$7=DataValidation!$A$3,$E82+0.0025,IF('Forward Curve'!$D$7=DataValidation!$A$5,Vols!$G82+0.0025,IF('Forward Curve'!$D$7=DataValidation!$A$6,Vols!$H82+0.0025,IF('Forward Curve'!$D$7=DataValidation!$A$4,Vols!$F82+0.0025,"")))))</f>
        <v>8.8456999999999997E-3</v>
      </c>
      <c r="R82" s="7">
        <f>IF('Forward Curve'!$D$7=DataValidation!$A$2,$D82+0.005,IF('Forward Curve'!$D$7=DataValidation!$A$3,$E82+0.005,IF('Forward Curve'!$D$7=DataValidation!$A$5,Vols!$G82+0.005,IF('Forward Curve'!$D$7=DataValidation!$A$6,Vols!$H82+0.005,IF('Forward Curve'!$D$7=DataValidation!$A$4,Vols!$F82+0.005,"")))))</f>
        <v>1.13457E-2</v>
      </c>
      <c r="T82" s="51">
        <f>IF('Forward Curve'!$D$8=DataValidation!$B$2,Vols!$M82,IF('Forward Curve'!$D$8=DataValidation!$B$3,Vols!$L82,IF('Forward Curve'!$D$8=DataValidation!$B$4,Vols!$K82,IF('Forward Curve'!$D$8=DataValidation!$B$5,Vols!$J82,IF('Forward Curve'!$D$8=DataValidation!$B$7,$P82,IF('Forward Curve'!$D$8=DataValidation!$B$8,Vols!$Q82,IF('Forward Curve'!$D$8=DataValidation!$B$9,Vols!$R82,"ERROR")))))))</f>
        <v>3.7427708864733455E-2</v>
      </c>
      <c r="W82" s="37"/>
      <c r="X82" s="37"/>
    </row>
    <row r="83" spans="1:24" x14ac:dyDescent="0.25">
      <c r="A83" s="5">
        <f>'Forward Curve'!$B94</f>
        <v>46505</v>
      </c>
      <c r="B83" s="6">
        <v>1.8815999999999999</v>
      </c>
      <c r="C83" s="7"/>
      <c r="D83" s="6">
        <v>6.4343999999999998E-3</v>
      </c>
      <c r="E83" s="6">
        <v>7.7332E-3</v>
      </c>
      <c r="F83" s="6">
        <v>9.3776999999999992E-3</v>
      </c>
      <c r="G83" s="43">
        <v>3.5362399999999995E-2</v>
      </c>
      <c r="H83" s="43">
        <v>4.6622999999999994E-3</v>
      </c>
      <c r="I83" s="8"/>
      <c r="J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-5.688811122754453E-2</v>
      </c>
      <c r="K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-2.5226855613772265E-2</v>
      </c>
      <c r="L83" s="7">
        <f>IF('Forward Curve'!$D$7=DataValidation!$A$2,Vols!$D83*(1+(SQRT(YEARFRAC($A$2,$A83,2))*(1*$B83))),IF('Forward Curve'!$D$7=DataValidation!$A$3,Vols!$E83*(1+(SQRT(YEARFRAC($A$2,$A83,2))*(1*$B83))),IF('Forward Curve'!$D$7=DataValidation!$A$5,Vols!$D83*(1+(SQRT(YEARFRAC($A$2,$A83,2))*(1*$B83)))+0.03,IF('Forward Curve'!$D$7=DataValidation!$A$6,Vols!$H83*(1+(SQRT(YEARFRAC($A$2,$A83,2))*(1*$B83))),IF('Forward Curve'!$D$7=DataValidation!$A$4,Vols!$F83*(1+(SQRT(YEARFRAC($A$2,$A83,2))*(1*$B83))),"")))))</f>
        <v>3.8095655613772261E-2</v>
      </c>
      <c r="M83" s="7">
        <f>IF('Forward Curve'!$D$7=DataValidation!$A$2,Vols!$D83*(1+(SQRT(YEARFRAC($A$2,$A83,2))*(2*$B83))),IF('Forward Curve'!$D$7=DataValidation!$A$3,Vols!$E83*(1+(SQRT(YEARFRAC($A$2,$A83,2))*(2*$B83))),IF('Forward Curve'!$D$7=DataValidation!$A$5,Vols!$D83*(1+(SQRT(YEARFRAC($A$2,$A83,2))*(2*$B83)))+0.03,IF('Forward Curve'!$D$7=DataValidation!$A$6,Vols!$H83*(1+(SQRT(YEARFRAC($A$2,$A83,2))*(2*$B83))),IF('Forward Curve'!$D$7=DataValidation!$A$4,Vols!$F83*(1+(SQRT(YEARFRAC($A$2,$A83,2))*(2*$B83))),"")))))</f>
        <v>6.975691122754453E-2</v>
      </c>
      <c r="O83" s="48">
        <f t="shared" si="3"/>
        <v>2.5000000000000001E-2</v>
      </c>
      <c r="P83" s="7">
        <f>IF('Forward Curve'!$D$7=DataValidation!$A$2,Vols!$O83,IF('Forward Curve'!$D$7=DataValidation!$A$3,Vols!$O83+(Vols!$E83-Vols!$D83),IF('Forward Curve'!$D$7=DataValidation!$A$5,Vols!$O83+(Vols!$G83-Vols!$D83),IF('Forward Curve'!$D$7=DataValidation!$A$6,Vols!$O83+(Vols!$H83-Vols!$D83),IF('Forward Curve'!$D$7=DataValidation!$A$4,Vols!$O83+(Vols!$F83-Vols!$D83))))))</f>
        <v>2.5000000000000001E-2</v>
      </c>
      <c r="Q83" s="7">
        <f>IF('Forward Curve'!$D$7=DataValidation!$A$2,$D83+0.0025,IF('Forward Curve'!$D$7=DataValidation!$A$3,$E83+0.0025,IF('Forward Curve'!$D$7=DataValidation!$A$5,Vols!$G83+0.0025,IF('Forward Curve'!$D$7=DataValidation!$A$6,Vols!$H83+0.0025,IF('Forward Curve'!$D$7=DataValidation!$A$4,Vols!$F83+0.0025,"")))))</f>
        <v>8.9344000000000003E-3</v>
      </c>
      <c r="R83" s="7">
        <f>IF('Forward Curve'!$D$7=DataValidation!$A$2,$D83+0.005,IF('Forward Curve'!$D$7=DataValidation!$A$3,$E83+0.005,IF('Forward Curve'!$D$7=DataValidation!$A$5,Vols!$G83+0.005,IF('Forward Curve'!$D$7=DataValidation!$A$6,Vols!$H83+0.005,IF('Forward Curve'!$D$7=DataValidation!$A$4,Vols!$F83+0.005,"")))))</f>
        <v>1.1434400000000001E-2</v>
      </c>
      <c r="T83" s="51">
        <f>IF('Forward Curve'!$D$8=DataValidation!$B$2,Vols!$M83,IF('Forward Curve'!$D$8=DataValidation!$B$3,Vols!$L83,IF('Forward Curve'!$D$8=DataValidation!$B$4,Vols!$K83,IF('Forward Curve'!$D$8=DataValidation!$B$5,Vols!$J83,IF('Forward Curve'!$D$8=DataValidation!$B$7,$P83,IF('Forward Curve'!$D$8=DataValidation!$B$8,Vols!$Q83,IF('Forward Curve'!$D$8=DataValidation!$B$9,Vols!$R83,"ERROR")))))))</f>
        <v>3.8095655613772261E-2</v>
      </c>
      <c r="W83" s="37"/>
      <c r="X83" s="37"/>
    </row>
    <row r="84" spans="1:24" x14ac:dyDescent="0.25">
      <c r="A84" s="5">
        <f>'Forward Curve'!$B95</f>
        <v>46535</v>
      </c>
      <c r="B84" s="6">
        <v>1.8709</v>
      </c>
      <c r="C84" s="7"/>
      <c r="D84" s="6">
        <v>6.5246999999999996E-3</v>
      </c>
      <c r="E84" s="6">
        <v>7.7500999999999994E-3</v>
      </c>
      <c r="F84" s="6">
        <v>9.4383000000000002E-3</v>
      </c>
      <c r="G84" s="43">
        <v>3.4662800000000001E-2</v>
      </c>
      <c r="H84" s="43">
        <v>4.7234E-3</v>
      </c>
      <c r="I84" s="8"/>
      <c r="J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-5.7709140244621406E-2</v>
      </c>
      <c r="K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-2.5592220122310702E-2</v>
      </c>
      <c r="L84" s="7">
        <f>IF('Forward Curve'!$D$7=DataValidation!$A$2,Vols!$D84*(1+(SQRT(YEARFRAC($A$2,$A84,2))*(1*$B84))),IF('Forward Curve'!$D$7=DataValidation!$A$3,Vols!$E84*(1+(SQRT(YEARFRAC($A$2,$A84,2))*(1*$B84))),IF('Forward Curve'!$D$7=DataValidation!$A$5,Vols!$D84*(1+(SQRT(YEARFRAC($A$2,$A84,2))*(1*$B84)))+0.03,IF('Forward Curve'!$D$7=DataValidation!$A$6,Vols!$H84*(1+(SQRT(YEARFRAC($A$2,$A84,2))*(1*$B84))),IF('Forward Curve'!$D$7=DataValidation!$A$4,Vols!$F84*(1+(SQRT(YEARFRAC($A$2,$A84,2))*(1*$B84))),"")))))</f>
        <v>3.8641620122310705E-2</v>
      </c>
      <c r="M84" s="7">
        <f>IF('Forward Curve'!$D$7=DataValidation!$A$2,Vols!$D84*(1+(SQRT(YEARFRAC($A$2,$A84,2))*(2*$B84))),IF('Forward Curve'!$D$7=DataValidation!$A$3,Vols!$E84*(1+(SQRT(YEARFRAC($A$2,$A84,2))*(2*$B84))),IF('Forward Curve'!$D$7=DataValidation!$A$5,Vols!$D84*(1+(SQRT(YEARFRAC($A$2,$A84,2))*(2*$B84)))+0.03,IF('Forward Curve'!$D$7=DataValidation!$A$6,Vols!$H84*(1+(SQRT(YEARFRAC($A$2,$A84,2))*(2*$B84))),IF('Forward Curve'!$D$7=DataValidation!$A$4,Vols!$F84*(1+(SQRT(YEARFRAC($A$2,$A84,2))*(2*$B84))),"")))))</f>
        <v>7.0758540244621401E-2</v>
      </c>
      <c r="O84" s="48">
        <f t="shared" si="3"/>
        <v>2.5000000000000001E-2</v>
      </c>
      <c r="P84" s="7">
        <f>IF('Forward Curve'!$D$7=DataValidation!$A$2,Vols!$O84,IF('Forward Curve'!$D$7=DataValidation!$A$3,Vols!$O84+(Vols!$E84-Vols!$D84),IF('Forward Curve'!$D$7=DataValidation!$A$5,Vols!$O84+(Vols!$G84-Vols!$D84),IF('Forward Curve'!$D$7=DataValidation!$A$6,Vols!$O84+(Vols!$H84-Vols!$D84),IF('Forward Curve'!$D$7=DataValidation!$A$4,Vols!$O84+(Vols!$F84-Vols!$D84))))))</f>
        <v>2.5000000000000001E-2</v>
      </c>
      <c r="Q84" s="7">
        <f>IF('Forward Curve'!$D$7=DataValidation!$A$2,$D84+0.0025,IF('Forward Curve'!$D$7=DataValidation!$A$3,$E84+0.0025,IF('Forward Curve'!$D$7=DataValidation!$A$5,Vols!$G84+0.0025,IF('Forward Curve'!$D$7=DataValidation!$A$6,Vols!$H84+0.0025,IF('Forward Curve'!$D$7=DataValidation!$A$4,Vols!$F84+0.0025,"")))))</f>
        <v>9.0247000000000001E-3</v>
      </c>
      <c r="R84" s="7">
        <f>IF('Forward Curve'!$D$7=DataValidation!$A$2,$D84+0.005,IF('Forward Curve'!$D$7=DataValidation!$A$3,$E84+0.005,IF('Forward Curve'!$D$7=DataValidation!$A$5,Vols!$G84+0.005,IF('Forward Curve'!$D$7=DataValidation!$A$6,Vols!$H84+0.005,IF('Forward Curve'!$D$7=DataValidation!$A$4,Vols!$F84+0.005,"")))))</f>
        <v>1.1524699999999999E-2</v>
      </c>
      <c r="T84" s="51">
        <f>IF('Forward Curve'!$D$8=DataValidation!$B$2,Vols!$M84,IF('Forward Curve'!$D$8=DataValidation!$B$3,Vols!$L84,IF('Forward Curve'!$D$8=DataValidation!$B$4,Vols!$K84,IF('Forward Curve'!$D$8=DataValidation!$B$5,Vols!$J84,IF('Forward Curve'!$D$8=DataValidation!$B$7,$P84,IF('Forward Curve'!$D$8=DataValidation!$B$8,Vols!$Q84,IF('Forward Curve'!$D$8=DataValidation!$B$9,Vols!$R84,"ERROR")))))))</f>
        <v>3.8641620122310705E-2</v>
      </c>
      <c r="W84" s="37"/>
      <c r="X84" s="37"/>
    </row>
    <row r="85" spans="1:24" x14ac:dyDescent="0.25">
      <c r="A85" s="5">
        <f>'Forward Curve'!$B96</f>
        <v>46566</v>
      </c>
      <c r="B85" s="6">
        <v>1.86</v>
      </c>
      <c r="C85" s="7"/>
      <c r="D85" s="6">
        <v>6.6236999999999997E-3</v>
      </c>
      <c r="E85" s="6">
        <v>7.7634000000000002E-3</v>
      </c>
      <c r="F85" s="6">
        <v>9.5113999999999997E-3</v>
      </c>
      <c r="G85" s="43">
        <v>3.6271999999999999E-2</v>
      </c>
      <c r="H85" s="43">
        <v>4.8640000000000003E-3</v>
      </c>
      <c r="I85" s="8"/>
      <c r="J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-5.8606839276562496E-2</v>
      </c>
      <c r="K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-2.599156963828125E-2</v>
      </c>
      <c r="L85" s="7">
        <f>IF('Forward Curve'!$D$7=DataValidation!$A$2,Vols!$D85*(1+(SQRT(YEARFRAC($A$2,$A85,2))*(1*$B85))),IF('Forward Curve'!$D$7=DataValidation!$A$3,Vols!$E85*(1+(SQRT(YEARFRAC($A$2,$A85,2))*(1*$B85))),IF('Forward Curve'!$D$7=DataValidation!$A$5,Vols!$D85*(1+(SQRT(YEARFRAC($A$2,$A85,2))*(1*$B85)))+0.03,IF('Forward Curve'!$D$7=DataValidation!$A$6,Vols!$H85*(1+(SQRT(YEARFRAC($A$2,$A85,2))*(1*$B85))),IF('Forward Curve'!$D$7=DataValidation!$A$4,Vols!$F85*(1+(SQRT(YEARFRAC($A$2,$A85,2))*(1*$B85))),"")))))</f>
        <v>3.9238969638281246E-2</v>
      </c>
      <c r="M85" s="7">
        <f>IF('Forward Curve'!$D$7=DataValidation!$A$2,Vols!$D85*(1+(SQRT(YEARFRAC($A$2,$A85,2))*(2*$B85))),IF('Forward Curve'!$D$7=DataValidation!$A$3,Vols!$E85*(1+(SQRT(YEARFRAC($A$2,$A85,2))*(2*$B85))),IF('Forward Curve'!$D$7=DataValidation!$A$5,Vols!$D85*(1+(SQRT(YEARFRAC($A$2,$A85,2))*(2*$B85)))+0.03,IF('Forward Curve'!$D$7=DataValidation!$A$6,Vols!$H85*(1+(SQRT(YEARFRAC($A$2,$A85,2))*(2*$B85))),IF('Forward Curve'!$D$7=DataValidation!$A$4,Vols!$F85*(1+(SQRT(YEARFRAC($A$2,$A85,2))*(2*$B85))),"")))))</f>
        <v>7.1854239276562495E-2</v>
      </c>
      <c r="O85" s="48">
        <f t="shared" si="3"/>
        <v>2.5000000000000001E-2</v>
      </c>
      <c r="P85" s="7">
        <f>IF('Forward Curve'!$D$7=DataValidation!$A$2,Vols!$O85,IF('Forward Curve'!$D$7=DataValidation!$A$3,Vols!$O85+(Vols!$E85-Vols!$D85),IF('Forward Curve'!$D$7=DataValidation!$A$5,Vols!$O85+(Vols!$G85-Vols!$D85),IF('Forward Curve'!$D$7=DataValidation!$A$6,Vols!$O85+(Vols!$H85-Vols!$D85),IF('Forward Curve'!$D$7=DataValidation!$A$4,Vols!$O85+(Vols!$F85-Vols!$D85))))))</f>
        <v>2.5000000000000001E-2</v>
      </c>
      <c r="Q85" s="7">
        <f>IF('Forward Curve'!$D$7=DataValidation!$A$2,$D85+0.0025,IF('Forward Curve'!$D$7=DataValidation!$A$3,$E85+0.0025,IF('Forward Curve'!$D$7=DataValidation!$A$5,Vols!$G85+0.0025,IF('Forward Curve'!$D$7=DataValidation!$A$6,Vols!$H85+0.0025,IF('Forward Curve'!$D$7=DataValidation!$A$4,Vols!$F85+0.0025,"")))))</f>
        <v>9.1237000000000002E-3</v>
      </c>
      <c r="R85" s="7">
        <f>IF('Forward Curve'!$D$7=DataValidation!$A$2,$D85+0.005,IF('Forward Curve'!$D$7=DataValidation!$A$3,$E85+0.005,IF('Forward Curve'!$D$7=DataValidation!$A$5,Vols!$G85+0.005,IF('Forward Curve'!$D$7=DataValidation!$A$6,Vols!$H85+0.005,IF('Forward Curve'!$D$7=DataValidation!$A$4,Vols!$F85+0.005,"")))))</f>
        <v>1.1623700000000001E-2</v>
      </c>
      <c r="T85" s="51">
        <f>IF('Forward Curve'!$D$8=DataValidation!$B$2,Vols!$M85,IF('Forward Curve'!$D$8=DataValidation!$B$3,Vols!$L85,IF('Forward Curve'!$D$8=DataValidation!$B$4,Vols!$K85,IF('Forward Curve'!$D$8=DataValidation!$B$5,Vols!$J85,IF('Forward Curve'!$D$8=DataValidation!$B$7,$P85,IF('Forward Curve'!$D$8=DataValidation!$B$8,Vols!$Q85,IF('Forward Curve'!$D$8=DataValidation!$B$9,Vols!$R85,"ERROR")))))))</f>
        <v>3.9238969638281246E-2</v>
      </c>
      <c r="W85" s="37"/>
      <c r="X85" s="37"/>
    </row>
    <row r="86" spans="1:24" x14ac:dyDescent="0.25">
      <c r="A86" s="5">
        <f>'Forward Curve'!$B97</f>
        <v>46596</v>
      </c>
      <c r="B86" s="6">
        <v>1.8747999999999998</v>
      </c>
      <c r="C86" s="7"/>
      <c r="D86" s="6">
        <v>6.5122000000000001E-3</v>
      </c>
      <c r="E86" s="6">
        <v>7.7637999999999995E-3</v>
      </c>
      <c r="F86" s="6">
        <v>9.5760999999999988E-3</v>
      </c>
      <c r="G86" s="43">
        <v>3.5236799999999999E-2</v>
      </c>
      <c r="H86" s="43">
        <v>4.9017000000000002E-3</v>
      </c>
      <c r="I86" s="8"/>
      <c r="J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-5.8513768225988645E-2</v>
      </c>
      <c r="K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-2.6000784112994325E-2</v>
      </c>
      <c r="L86" s="7">
        <f>IF('Forward Curve'!$D$7=DataValidation!$A$2,Vols!$D86*(1+(SQRT(YEARFRAC($A$2,$A86,2))*(1*$B86))),IF('Forward Curve'!$D$7=DataValidation!$A$3,Vols!$E86*(1+(SQRT(YEARFRAC($A$2,$A86,2))*(1*$B86))),IF('Forward Curve'!$D$7=DataValidation!$A$5,Vols!$D86*(1+(SQRT(YEARFRAC($A$2,$A86,2))*(1*$B86)))+0.03,IF('Forward Curve'!$D$7=DataValidation!$A$6,Vols!$H86*(1+(SQRT(YEARFRAC($A$2,$A86,2))*(1*$B86))),IF('Forward Curve'!$D$7=DataValidation!$A$4,Vols!$F86*(1+(SQRT(YEARFRAC($A$2,$A86,2))*(1*$B86))),"")))))</f>
        <v>3.9025184112994327E-2</v>
      </c>
      <c r="M86" s="7">
        <f>IF('Forward Curve'!$D$7=DataValidation!$A$2,Vols!$D86*(1+(SQRT(YEARFRAC($A$2,$A86,2))*(2*$B86))),IF('Forward Curve'!$D$7=DataValidation!$A$3,Vols!$E86*(1+(SQRT(YEARFRAC($A$2,$A86,2))*(2*$B86))),IF('Forward Curve'!$D$7=DataValidation!$A$5,Vols!$D86*(1+(SQRT(YEARFRAC($A$2,$A86,2))*(2*$B86)))+0.03,IF('Forward Curve'!$D$7=DataValidation!$A$6,Vols!$H86*(1+(SQRT(YEARFRAC($A$2,$A86,2))*(2*$B86))),IF('Forward Curve'!$D$7=DataValidation!$A$4,Vols!$F86*(1+(SQRT(YEARFRAC($A$2,$A86,2))*(2*$B86))),"")))))</f>
        <v>7.1538168225988644E-2</v>
      </c>
      <c r="O86" s="48">
        <f t="shared" si="3"/>
        <v>2.5000000000000001E-2</v>
      </c>
      <c r="P86" s="7">
        <f>IF('Forward Curve'!$D$7=DataValidation!$A$2,Vols!$O86,IF('Forward Curve'!$D$7=DataValidation!$A$3,Vols!$O86+(Vols!$E86-Vols!$D86),IF('Forward Curve'!$D$7=DataValidation!$A$5,Vols!$O86+(Vols!$G86-Vols!$D86),IF('Forward Curve'!$D$7=DataValidation!$A$6,Vols!$O86+(Vols!$H86-Vols!$D86),IF('Forward Curve'!$D$7=DataValidation!$A$4,Vols!$O86+(Vols!$F86-Vols!$D86))))))</f>
        <v>2.5000000000000001E-2</v>
      </c>
      <c r="Q86" s="7">
        <f>IF('Forward Curve'!$D$7=DataValidation!$A$2,$D86+0.0025,IF('Forward Curve'!$D$7=DataValidation!$A$3,$E86+0.0025,IF('Forward Curve'!$D$7=DataValidation!$A$5,Vols!$G86+0.0025,IF('Forward Curve'!$D$7=DataValidation!$A$6,Vols!$H86+0.0025,IF('Forward Curve'!$D$7=DataValidation!$A$4,Vols!$F86+0.0025,"")))))</f>
        <v>9.0121999999999997E-3</v>
      </c>
      <c r="R86" s="7">
        <f>IF('Forward Curve'!$D$7=DataValidation!$A$2,$D86+0.005,IF('Forward Curve'!$D$7=DataValidation!$A$3,$E86+0.005,IF('Forward Curve'!$D$7=DataValidation!$A$5,Vols!$G86+0.005,IF('Forward Curve'!$D$7=DataValidation!$A$6,Vols!$H86+0.005,IF('Forward Curve'!$D$7=DataValidation!$A$4,Vols!$F86+0.005,"")))))</f>
        <v>1.15122E-2</v>
      </c>
      <c r="T86" s="51">
        <f>IF('Forward Curve'!$D$8=DataValidation!$B$2,Vols!$M86,IF('Forward Curve'!$D$8=DataValidation!$B$3,Vols!$L86,IF('Forward Curve'!$D$8=DataValidation!$B$4,Vols!$K86,IF('Forward Curve'!$D$8=DataValidation!$B$5,Vols!$J86,IF('Forward Curve'!$D$8=DataValidation!$B$7,$P86,IF('Forward Curve'!$D$8=DataValidation!$B$8,Vols!$Q86,IF('Forward Curve'!$D$8=DataValidation!$B$9,Vols!$R86,"ERROR")))))))</f>
        <v>3.9025184112994327E-2</v>
      </c>
      <c r="W86" s="37"/>
      <c r="X86" s="37"/>
    </row>
    <row r="87" spans="1:24" x14ac:dyDescent="0.25">
      <c r="A87" s="5">
        <f>'Forward Curve'!$B98</f>
        <v>46627</v>
      </c>
      <c r="B87" s="6">
        <v>1.8749</v>
      </c>
      <c r="C87" s="7"/>
      <c r="D87" s="6">
        <v>6.5629E-3</v>
      </c>
      <c r="E87" s="6">
        <v>7.8466000000000004E-3</v>
      </c>
      <c r="F87" s="6">
        <v>9.6612E-3</v>
      </c>
      <c r="G87" s="43">
        <v>3.5387499999999995E-2</v>
      </c>
      <c r="H87" s="43">
        <v>4.6366000000000003E-3</v>
      </c>
      <c r="I87" s="8"/>
      <c r="J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-5.9369501693578387E-2</v>
      </c>
      <c r="K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-2.6403300846789192E-2</v>
      </c>
      <c r="L87" s="7">
        <f>IF('Forward Curve'!$D$7=DataValidation!$A$2,Vols!$D87*(1+(SQRT(YEARFRAC($A$2,$A87,2))*(1*$B87))),IF('Forward Curve'!$D$7=DataValidation!$A$3,Vols!$E87*(1+(SQRT(YEARFRAC($A$2,$A87,2))*(1*$B87))),IF('Forward Curve'!$D$7=DataValidation!$A$5,Vols!$D87*(1+(SQRT(YEARFRAC($A$2,$A87,2))*(1*$B87)))+0.03,IF('Forward Curve'!$D$7=DataValidation!$A$6,Vols!$H87*(1+(SQRT(YEARFRAC($A$2,$A87,2))*(1*$B87))),IF('Forward Curve'!$D$7=DataValidation!$A$4,Vols!$F87*(1+(SQRT(YEARFRAC($A$2,$A87,2))*(1*$B87))),"")))))</f>
        <v>3.9529100846789192E-2</v>
      </c>
      <c r="M87" s="7">
        <f>IF('Forward Curve'!$D$7=DataValidation!$A$2,Vols!$D87*(1+(SQRT(YEARFRAC($A$2,$A87,2))*(2*$B87))),IF('Forward Curve'!$D$7=DataValidation!$A$3,Vols!$E87*(1+(SQRT(YEARFRAC($A$2,$A87,2))*(2*$B87))),IF('Forward Curve'!$D$7=DataValidation!$A$5,Vols!$D87*(1+(SQRT(YEARFRAC($A$2,$A87,2))*(2*$B87)))+0.03,IF('Forward Curve'!$D$7=DataValidation!$A$6,Vols!$H87*(1+(SQRT(YEARFRAC($A$2,$A87,2))*(2*$B87))),IF('Forward Curve'!$D$7=DataValidation!$A$4,Vols!$F87*(1+(SQRT(YEARFRAC($A$2,$A87,2))*(2*$B87))),"")))))</f>
        <v>7.2495301693578387E-2</v>
      </c>
      <c r="O87" s="48">
        <f t="shared" si="3"/>
        <v>2.5000000000000001E-2</v>
      </c>
      <c r="P87" s="7">
        <f>IF('Forward Curve'!$D$7=DataValidation!$A$2,Vols!$O87,IF('Forward Curve'!$D$7=DataValidation!$A$3,Vols!$O87+(Vols!$E87-Vols!$D87),IF('Forward Curve'!$D$7=DataValidation!$A$5,Vols!$O87+(Vols!$G87-Vols!$D87),IF('Forward Curve'!$D$7=DataValidation!$A$6,Vols!$O87+(Vols!$H87-Vols!$D87),IF('Forward Curve'!$D$7=DataValidation!$A$4,Vols!$O87+(Vols!$F87-Vols!$D87))))))</f>
        <v>2.5000000000000001E-2</v>
      </c>
      <c r="Q87" s="7">
        <f>IF('Forward Curve'!$D$7=DataValidation!$A$2,$D87+0.0025,IF('Forward Curve'!$D$7=DataValidation!$A$3,$E87+0.0025,IF('Forward Curve'!$D$7=DataValidation!$A$5,Vols!$G87+0.0025,IF('Forward Curve'!$D$7=DataValidation!$A$6,Vols!$H87+0.0025,IF('Forward Curve'!$D$7=DataValidation!$A$4,Vols!$F87+0.0025,"")))))</f>
        <v>9.0629000000000005E-3</v>
      </c>
      <c r="R87" s="7">
        <f>IF('Forward Curve'!$D$7=DataValidation!$A$2,$D87+0.005,IF('Forward Curve'!$D$7=DataValidation!$A$3,$E87+0.005,IF('Forward Curve'!$D$7=DataValidation!$A$5,Vols!$G87+0.005,IF('Forward Curve'!$D$7=DataValidation!$A$6,Vols!$H87+0.005,IF('Forward Curve'!$D$7=DataValidation!$A$4,Vols!$F87+0.005,"")))))</f>
        <v>1.1562900000000001E-2</v>
      </c>
      <c r="T87" s="51">
        <f>IF('Forward Curve'!$D$8=DataValidation!$B$2,Vols!$M87,IF('Forward Curve'!$D$8=DataValidation!$B$3,Vols!$L87,IF('Forward Curve'!$D$8=DataValidation!$B$4,Vols!$K87,IF('Forward Curve'!$D$8=DataValidation!$B$5,Vols!$J87,IF('Forward Curve'!$D$8=DataValidation!$B$7,$P87,IF('Forward Curve'!$D$8=DataValidation!$B$8,Vols!$Q87,IF('Forward Curve'!$D$8=DataValidation!$B$9,Vols!$R87,"ERROR")))))))</f>
        <v>3.9529100846789192E-2</v>
      </c>
      <c r="W87" s="37"/>
      <c r="X87" s="37"/>
    </row>
    <row r="88" spans="1:24" x14ac:dyDescent="0.25">
      <c r="A88" s="5">
        <f>'Forward Curve'!$B99</f>
        <v>46658</v>
      </c>
      <c r="B88" s="6">
        <v>1.8719999999999999</v>
      </c>
      <c r="C88" s="7"/>
      <c r="D88" s="6">
        <v>6.6468000000000005E-3</v>
      </c>
      <c r="E88" s="6">
        <v>7.9369999999999996E-3</v>
      </c>
      <c r="F88" s="6">
        <v>9.7538E-3</v>
      </c>
      <c r="G88" s="43">
        <v>3.5481100000000002E-2</v>
      </c>
      <c r="H88" s="43">
        <v>4.7111999999999996E-3</v>
      </c>
      <c r="I88" s="8"/>
      <c r="J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-6.0423932198672453E-2</v>
      </c>
      <c r="K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-2.6888566099336226E-2</v>
      </c>
      <c r="L88" s="7">
        <f>IF('Forward Curve'!$D$7=DataValidation!$A$2,Vols!$D88*(1+(SQRT(YEARFRAC($A$2,$A88,2))*(1*$B88))),IF('Forward Curve'!$D$7=DataValidation!$A$3,Vols!$E88*(1+(SQRT(YEARFRAC($A$2,$A88,2))*(1*$B88))),IF('Forward Curve'!$D$7=DataValidation!$A$5,Vols!$D88*(1+(SQRT(YEARFRAC($A$2,$A88,2))*(1*$B88)))+0.03,IF('Forward Curve'!$D$7=DataValidation!$A$6,Vols!$H88*(1+(SQRT(YEARFRAC($A$2,$A88,2))*(1*$B88))),IF('Forward Curve'!$D$7=DataValidation!$A$4,Vols!$F88*(1+(SQRT(YEARFRAC($A$2,$A88,2))*(1*$B88))),"")))))</f>
        <v>4.0182166099336225E-2</v>
      </c>
      <c r="M88" s="7">
        <f>IF('Forward Curve'!$D$7=DataValidation!$A$2,Vols!$D88*(1+(SQRT(YEARFRAC($A$2,$A88,2))*(2*$B88))),IF('Forward Curve'!$D$7=DataValidation!$A$3,Vols!$E88*(1+(SQRT(YEARFRAC($A$2,$A88,2))*(2*$B88))),IF('Forward Curve'!$D$7=DataValidation!$A$5,Vols!$D88*(1+(SQRT(YEARFRAC($A$2,$A88,2))*(2*$B88)))+0.03,IF('Forward Curve'!$D$7=DataValidation!$A$6,Vols!$H88*(1+(SQRT(YEARFRAC($A$2,$A88,2))*(2*$B88))),IF('Forward Curve'!$D$7=DataValidation!$A$4,Vols!$F88*(1+(SQRT(YEARFRAC($A$2,$A88,2))*(2*$B88))),"")))))</f>
        <v>7.3717532198672456E-2</v>
      </c>
      <c r="O88" s="48">
        <f t="shared" si="3"/>
        <v>2.5000000000000001E-2</v>
      </c>
      <c r="P88" s="7">
        <f>IF('Forward Curve'!$D$7=DataValidation!$A$2,Vols!$O88,IF('Forward Curve'!$D$7=DataValidation!$A$3,Vols!$O88+(Vols!$E88-Vols!$D88),IF('Forward Curve'!$D$7=DataValidation!$A$5,Vols!$O88+(Vols!$G88-Vols!$D88),IF('Forward Curve'!$D$7=DataValidation!$A$6,Vols!$O88+(Vols!$H88-Vols!$D88),IF('Forward Curve'!$D$7=DataValidation!$A$4,Vols!$O88+(Vols!$F88-Vols!$D88))))))</f>
        <v>2.5000000000000001E-2</v>
      </c>
      <c r="Q88" s="7">
        <f>IF('Forward Curve'!$D$7=DataValidation!$A$2,$D88+0.0025,IF('Forward Curve'!$D$7=DataValidation!$A$3,$E88+0.0025,IF('Forward Curve'!$D$7=DataValidation!$A$5,Vols!$G88+0.0025,IF('Forward Curve'!$D$7=DataValidation!$A$6,Vols!$H88+0.0025,IF('Forward Curve'!$D$7=DataValidation!$A$4,Vols!$F88+0.0025,"")))))</f>
        <v>9.1468000000000001E-3</v>
      </c>
      <c r="R88" s="7">
        <f>IF('Forward Curve'!$D$7=DataValidation!$A$2,$D88+0.005,IF('Forward Curve'!$D$7=DataValidation!$A$3,$E88+0.005,IF('Forward Curve'!$D$7=DataValidation!$A$5,Vols!$G88+0.005,IF('Forward Curve'!$D$7=DataValidation!$A$6,Vols!$H88+0.005,IF('Forward Curve'!$D$7=DataValidation!$A$4,Vols!$F88+0.005,"")))))</f>
        <v>1.1646800000000001E-2</v>
      </c>
      <c r="T88" s="51">
        <f>IF('Forward Curve'!$D$8=DataValidation!$B$2,Vols!$M88,IF('Forward Curve'!$D$8=DataValidation!$B$3,Vols!$L88,IF('Forward Curve'!$D$8=DataValidation!$B$4,Vols!$K88,IF('Forward Curve'!$D$8=DataValidation!$B$5,Vols!$J88,IF('Forward Curve'!$D$8=DataValidation!$B$7,$P88,IF('Forward Curve'!$D$8=DataValidation!$B$8,Vols!$Q88,IF('Forward Curve'!$D$8=DataValidation!$B$9,Vols!$R88,"ERROR")))))))</f>
        <v>4.0182166099336225E-2</v>
      </c>
      <c r="W88" s="37"/>
      <c r="X88" s="37"/>
    </row>
    <row r="89" spans="1:24" x14ac:dyDescent="0.25">
      <c r="A89" s="5">
        <f>'Forward Curve'!$B100</f>
        <v>46688</v>
      </c>
      <c r="B89" s="6">
        <v>1.8693</v>
      </c>
      <c r="C89" s="7"/>
      <c r="D89" s="6">
        <v>6.7322000000000007E-3</v>
      </c>
      <c r="E89" s="6">
        <v>8.0213999999999997E-3</v>
      </c>
      <c r="F89" s="6">
        <v>9.8317000000000005E-3</v>
      </c>
      <c r="G89" s="43">
        <v>3.4440499999999999E-2</v>
      </c>
      <c r="H89" s="43">
        <v>4.7352000000000002E-3</v>
      </c>
      <c r="I89" s="8"/>
      <c r="J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-6.1490295121671389E-2</v>
      </c>
      <c r="K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-2.7379047560835694E-2</v>
      </c>
      <c r="L89" s="7">
        <f>IF('Forward Curve'!$D$7=DataValidation!$A$2,Vols!$D89*(1+(SQRT(YEARFRAC($A$2,$A89,2))*(1*$B89))),IF('Forward Curve'!$D$7=DataValidation!$A$3,Vols!$E89*(1+(SQRT(YEARFRAC($A$2,$A89,2))*(1*$B89))),IF('Forward Curve'!$D$7=DataValidation!$A$5,Vols!$D89*(1+(SQRT(YEARFRAC($A$2,$A89,2))*(1*$B89)))+0.03,IF('Forward Curve'!$D$7=DataValidation!$A$6,Vols!$H89*(1+(SQRT(YEARFRAC($A$2,$A89,2))*(1*$B89))),IF('Forward Curve'!$D$7=DataValidation!$A$4,Vols!$F89*(1+(SQRT(YEARFRAC($A$2,$A89,2))*(1*$B89))),"")))))</f>
        <v>4.0843447560835695E-2</v>
      </c>
      <c r="M89" s="7">
        <f>IF('Forward Curve'!$D$7=DataValidation!$A$2,Vols!$D89*(1+(SQRT(YEARFRAC($A$2,$A89,2))*(2*$B89))),IF('Forward Curve'!$D$7=DataValidation!$A$3,Vols!$E89*(1+(SQRT(YEARFRAC($A$2,$A89,2))*(2*$B89))),IF('Forward Curve'!$D$7=DataValidation!$A$5,Vols!$D89*(1+(SQRT(YEARFRAC($A$2,$A89,2))*(2*$B89)))+0.03,IF('Forward Curve'!$D$7=DataValidation!$A$6,Vols!$H89*(1+(SQRT(YEARFRAC($A$2,$A89,2))*(2*$B89))),IF('Forward Curve'!$D$7=DataValidation!$A$4,Vols!$F89*(1+(SQRT(YEARFRAC($A$2,$A89,2))*(2*$B89))),"")))))</f>
        <v>7.4954695121671397E-2</v>
      </c>
      <c r="O89" s="48">
        <f t="shared" si="3"/>
        <v>2.5000000000000001E-2</v>
      </c>
      <c r="P89" s="7">
        <f>IF('Forward Curve'!$D$7=DataValidation!$A$2,Vols!$O89,IF('Forward Curve'!$D$7=DataValidation!$A$3,Vols!$O89+(Vols!$E89-Vols!$D89),IF('Forward Curve'!$D$7=DataValidation!$A$5,Vols!$O89+(Vols!$G89-Vols!$D89),IF('Forward Curve'!$D$7=DataValidation!$A$6,Vols!$O89+(Vols!$H89-Vols!$D89),IF('Forward Curve'!$D$7=DataValidation!$A$4,Vols!$O89+(Vols!$F89-Vols!$D89))))))</f>
        <v>2.5000000000000001E-2</v>
      </c>
      <c r="Q89" s="7">
        <f>IF('Forward Curve'!$D$7=DataValidation!$A$2,$D89+0.0025,IF('Forward Curve'!$D$7=DataValidation!$A$3,$E89+0.0025,IF('Forward Curve'!$D$7=DataValidation!$A$5,Vols!$G89+0.0025,IF('Forward Curve'!$D$7=DataValidation!$A$6,Vols!$H89+0.0025,IF('Forward Curve'!$D$7=DataValidation!$A$4,Vols!$F89+0.0025,"")))))</f>
        <v>9.2322000000000012E-3</v>
      </c>
      <c r="R89" s="7">
        <f>IF('Forward Curve'!$D$7=DataValidation!$A$2,$D89+0.005,IF('Forward Curve'!$D$7=DataValidation!$A$3,$E89+0.005,IF('Forward Curve'!$D$7=DataValidation!$A$5,Vols!$G89+0.005,IF('Forward Curve'!$D$7=DataValidation!$A$6,Vols!$H89+0.005,IF('Forward Curve'!$D$7=DataValidation!$A$4,Vols!$F89+0.005,"")))))</f>
        <v>1.1732200000000002E-2</v>
      </c>
      <c r="T89" s="51">
        <f>IF('Forward Curve'!$D$8=DataValidation!$B$2,Vols!$M89,IF('Forward Curve'!$D$8=DataValidation!$B$3,Vols!$L89,IF('Forward Curve'!$D$8=DataValidation!$B$4,Vols!$K89,IF('Forward Curve'!$D$8=DataValidation!$B$5,Vols!$J89,IF('Forward Curve'!$D$8=DataValidation!$B$7,$P89,IF('Forward Curve'!$D$8=DataValidation!$B$8,Vols!$Q89,IF('Forward Curve'!$D$8=DataValidation!$B$9,Vols!$R89,"ERROR")))))))</f>
        <v>4.0843447560835695E-2</v>
      </c>
      <c r="W89" s="37"/>
      <c r="X89" s="37"/>
    </row>
    <row r="90" spans="1:24" x14ac:dyDescent="0.25">
      <c r="A90" s="5">
        <f>'Forward Curve'!$B101</f>
        <v>46719</v>
      </c>
      <c r="B90" s="6">
        <v>1.8668</v>
      </c>
      <c r="C90" s="7"/>
      <c r="D90" s="6">
        <v>6.8230000000000001E-3</v>
      </c>
      <c r="E90" s="6">
        <v>8.1069999999999996E-3</v>
      </c>
      <c r="F90" s="6">
        <v>9.9290999999999997E-3</v>
      </c>
      <c r="G90" s="43">
        <v>3.5603299999999997E-2</v>
      </c>
      <c r="H90" s="43">
        <v>4.8596999999999998E-3</v>
      </c>
      <c r="I90" s="8"/>
      <c r="J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-6.2630632273406581E-2</v>
      </c>
      <c r="K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-2.7903816136703289E-2</v>
      </c>
      <c r="L90" s="7">
        <f>IF('Forward Curve'!$D$7=DataValidation!$A$2,Vols!$D90*(1+(SQRT(YEARFRAC($A$2,$A90,2))*(1*$B90))),IF('Forward Curve'!$D$7=DataValidation!$A$3,Vols!$E90*(1+(SQRT(YEARFRAC($A$2,$A90,2))*(1*$B90))),IF('Forward Curve'!$D$7=DataValidation!$A$5,Vols!$D90*(1+(SQRT(YEARFRAC($A$2,$A90,2))*(1*$B90)))+0.03,IF('Forward Curve'!$D$7=DataValidation!$A$6,Vols!$H90*(1+(SQRT(YEARFRAC($A$2,$A90,2))*(1*$B90))),IF('Forward Curve'!$D$7=DataValidation!$A$4,Vols!$F90*(1+(SQRT(YEARFRAC($A$2,$A90,2))*(1*$B90))),"")))))</f>
        <v>4.1549816136703291E-2</v>
      </c>
      <c r="M90" s="7">
        <f>IF('Forward Curve'!$D$7=DataValidation!$A$2,Vols!$D90*(1+(SQRT(YEARFRAC($A$2,$A90,2))*(2*$B90))),IF('Forward Curve'!$D$7=DataValidation!$A$3,Vols!$E90*(1+(SQRT(YEARFRAC($A$2,$A90,2))*(2*$B90))),IF('Forward Curve'!$D$7=DataValidation!$A$5,Vols!$D90*(1+(SQRT(YEARFRAC($A$2,$A90,2))*(2*$B90)))+0.03,IF('Forward Curve'!$D$7=DataValidation!$A$6,Vols!$H90*(1+(SQRT(YEARFRAC($A$2,$A90,2))*(2*$B90))),IF('Forward Curve'!$D$7=DataValidation!$A$4,Vols!$F90*(1+(SQRT(YEARFRAC($A$2,$A90,2))*(2*$B90))),"")))))</f>
        <v>7.6276632273406586E-2</v>
      </c>
      <c r="O90" s="48">
        <f t="shared" si="3"/>
        <v>2.5000000000000001E-2</v>
      </c>
      <c r="P90" s="7">
        <f>IF('Forward Curve'!$D$7=DataValidation!$A$2,Vols!$O90,IF('Forward Curve'!$D$7=DataValidation!$A$3,Vols!$O90+(Vols!$E90-Vols!$D90),IF('Forward Curve'!$D$7=DataValidation!$A$5,Vols!$O90+(Vols!$G90-Vols!$D90),IF('Forward Curve'!$D$7=DataValidation!$A$6,Vols!$O90+(Vols!$H90-Vols!$D90),IF('Forward Curve'!$D$7=DataValidation!$A$4,Vols!$O90+(Vols!$F90-Vols!$D90))))))</f>
        <v>2.5000000000000001E-2</v>
      </c>
      <c r="Q90" s="7">
        <f>IF('Forward Curve'!$D$7=DataValidation!$A$2,$D90+0.0025,IF('Forward Curve'!$D$7=DataValidation!$A$3,$E90+0.0025,IF('Forward Curve'!$D$7=DataValidation!$A$5,Vols!$G90+0.0025,IF('Forward Curve'!$D$7=DataValidation!$A$6,Vols!$H90+0.0025,IF('Forward Curve'!$D$7=DataValidation!$A$4,Vols!$F90+0.0025,"")))))</f>
        <v>9.3229999999999997E-3</v>
      </c>
      <c r="R90" s="7">
        <f>IF('Forward Curve'!$D$7=DataValidation!$A$2,$D90+0.005,IF('Forward Curve'!$D$7=DataValidation!$A$3,$E90+0.005,IF('Forward Curve'!$D$7=DataValidation!$A$5,Vols!$G90+0.005,IF('Forward Curve'!$D$7=DataValidation!$A$6,Vols!$H90+0.005,IF('Forward Curve'!$D$7=DataValidation!$A$4,Vols!$F90+0.005,"")))))</f>
        <v>1.1823E-2</v>
      </c>
      <c r="T90" s="51">
        <f>IF('Forward Curve'!$D$8=DataValidation!$B$2,Vols!$M90,IF('Forward Curve'!$D$8=DataValidation!$B$3,Vols!$L90,IF('Forward Curve'!$D$8=DataValidation!$B$4,Vols!$K90,IF('Forward Curve'!$D$8=DataValidation!$B$5,Vols!$J90,IF('Forward Curve'!$D$8=DataValidation!$B$7,$P90,IF('Forward Curve'!$D$8=DataValidation!$B$8,Vols!$Q90,IF('Forward Curve'!$D$8=DataValidation!$B$9,Vols!$R90,"ERROR")))))))</f>
        <v>4.1549816136703291E-2</v>
      </c>
      <c r="W90" s="37"/>
      <c r="X90" s="37"/>
    </row>
    <row r="91" spans="1:24" x14ac:dyDescent="0.25">
      <c r="A91" s="5">
        <f>'Forward Curve'!$B102</f>
        <v>46749</v>
      </c>
      <c r="B91" s="6">
        <v>1.8638999999999999</v>
      </c>
      <c r="C91" s="7"/>
      <c r="D91" s="6">
        <v>6.9106999999999997E-3</v>
      </c>
      <c r="E91" s="6">
        <v>8.1960000000000002E-3</v>
      </c>
      <c r="F91" s="6">
        <v>1.00184E-2</v>
      </c>
      <c r="G91" s="43">
        <v>3.4617700000000001E-2</v>
      </c>
      <c r="H91" s="43">
        <v>4.8897000000000003E-3</v>
      </c>
      <c r="I91" s="8"/>
      <c r="J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-6.3718988355987327E-2</v>
      </c>
      <c r="K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-2.8404144177993661E-2</v>
      </c>
      <c r="L91" s="7">
        <f>IF('Forward Curve'!$D$7=DataValidation!$A$2,Vols!$D91*(1+(SQRT(YEARFRAC($A$2,$A91,2))*(1*$B91))),IF('Forward Curve'!$D$7=DataValidation!$A$3,Vols!$E91*(1+(SQRT(YEARFRAC($A$2,$A91,2))*(1*$B91))),IF('Forward Curve'!$D$7=DataValidation!$A$5,Vols!$D91*(1+(SQRT(YEARFRAC($A$2,$A91,2))*(1*$B91)))+0.03,IF('Forward Curve'!$D$7=DataValidation!$A$6,Vols!$H91*(1+(SQRT(YEARFRAC($A$2,$A91,2))*(1*$B91))),IF('Forward Curve'!$D$7=DataValidation!$A$4,Vols!$F91*(1+(SQRT(YEARFRAC($A$2,$A91,2))*(1*$B91))),"")))))</f>
        <v>4.2225544177993658E-2</v>
      </c>
      <c r="M91" s="7">
        <f>IF('Forward Curve'!$D$7=DataValidation!$A$2,Vols!$D91*(1+(SQRT(YEARFRAC($A$2,$A91,2))*(2*$B91))),IF('Forward Curve'!$D$7=DataValidation!$A$3,Vols!$E91*(1+(SQRT(YEARFRAC($A$2,$A91,2))*(2*$B91))),IF('Forward Curve'!$D$7=DataValidation!$A$5,Vols!$D91*(1+(SQRT(YEARFRAC($A$2,$A91,2))*(2*$B91)))+0.03,IF('Forward Curve'!$D$7=DataValidation!$A$6,Vols!$H91*(1+(SQRT(YEARFRAC($A$2,$A91,2))*(2*$B91))),IF('Forward Curve'!$D$7=DataValidation!$A$4,Vols!$F91*(1+(SQRT(YEARFRAC($A$2,$A91,2))*(2*$B91))),"")))))</f>
        <v>7.7540388355987325E-2</v>
      </c>
      <c r="O91" s="48">
        <f t="shared" si="3"/>
        <v>2.5000000000000001E-2</v>
      </c>
      <c r="P91" s="7">
        <f>IF('Forward Curve'!$D$7=DataValidation!$A$2,Vols!$O91,IF('Forward Curve'!$D$7=DataValidation!$A$3,Vols!$O91+(Vols!$E91-Vols!$D91),IF('Forward Curve'!$D$7=DataValidation!$A$5,Vols!$O91+(Vols!$G91-Vols!$D91),IF('Forward Curve'!$D$7=DataValidation!$A$6,Vols!$O91+(Vols!$H91-Vols!$D91),IF('Forward Curve'!$D$7=DataValidation!$A$4,Vols!$O91+(Vols!$F91-Vols!$D91))))))</f>
        <v>2.5000000000000001E-2</v>
      </c>
      <c r="Q91" s="7">
        <f>IF('Forward Curve'!$D$7=DataValidation!$A$2,$D91+0.0025,IF('Forward Curve'!$D$7=DataValidation!$A$3,$E91+0.0025,IF('Forward Curve'!$D$7=DataValidation!$A$5,Vols!$G91+0.0025,IF('Forward Curve'!$D$7=DataValidation!$A$6,Vols!$H91+0.0025,IF('Forward Curve'!$D$7=DataValidation!$A$4,Vols!$F91+0.0025,"")))))</f>
        <v>9.4106999999999993E-3</v>
      </c>
      <c r="R91" s="7">
        <f>IF('Forward Curve'!$D$7=DataValidation!$A$2,$D91+0.005,IF('Forward Curve'!$D$7=DataValidation!$A$3,$E91+0.005,IF('Forward Curve'!$D$7=DataValidation!$A$5,Vols!$G91+0.005,IF('Forward Curve'!$D$7=DataValidation!$A$6,Vols!$H91+0.005,IF('Forward Curve'!$D$7=DataValidation!$A$4,Vols!$F91+0.005,"")))))</f>
        <v>1.19107E-2</v>
      </c>
      <c r="T91" s="51">
        <f>IF('Forward Curve'!$D$8=DataValidation!$B$2,Vols!$M91,IF('Forward Curve'!$D$8=DataValidation!$B$3,Vols!$L91,IF('Forward Curve'!$D$8=DataValidation!$B$4,Vols!$K91,IF('Forward Curve'!$D$8=DataValidation!$B$5,Vols!$J91,IF('Forward Curve'!$D$8=DataValidation!$B$7,$P91,IF('Forward Curve'!$D$8=DataValidation!$B$8,Vols!$Q91,IF('Forward Curve'!$D$8=DataValidation!$B$9,Vols!$R91,"ERROR")))))))</f>
        <v>4.2225544177993658E-2</v>
      </c>
      <c r="W91" s="37"/>
      <c r="X91" s="37"/>
    </row>
    <row r="92" spans="1:24" x14ac:dyDescent="0.25">
      <c r="A92" s="5">
        <f>'Forward Curve'!$B103</f>
        <v>46780</v>
      </c>
      <c r="B92" s="6">
        <v>1.8615000000000002</v>
      </c>
      <c r="C92" s="7"/>
      <c r="D92" s="6">
        <v>6.9952999999999994E-3</v>
      </c>
      <c r="E92" s="6">
        <v>8.2799999999999992E-3</v>
      </c>
      <c r="F92" s="6">
        <v>1.0112300000000001E-2</v>
      </c>
      <c r="G92" s="43">
        <v>3.57969E-2</v>
      </c>
      <c r="H92" s="43">
        <v>5.0133000000000009E-3</v>
      </c>
      <c r="I92" s="8"/>
      <c r="J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-6.4814799567390738E-2</v>
      </c>
      <c r="K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-2.8909749783695371E-2</v>
      </c>
      <c r="L92" s="7">
        <f>IF('Forward Curve'!$D$7=DataValidation!$A$2,Vols!$D92*(1+(SQRT(YEARFRAC($A$2,$A92,2))*(1*$B92))),IF('Forward Curve'!$D$7=DataValidation!$A$3,Vols!$E92*(1+(SQRT(YEARFRAC($A$2,$A92,2))*(1*$B92))),IF('Forward Curve'!$D$7=DataValidation!$A$5,Vols!$D92*(1+(SQRT(YEARFRAC($A$2,$A92,2))*(1*$B92)))+0.03,IF('Forward Curve'!$D$7=DataValidation!$A$6,Vols!$H92*(1+(SQRT(YEARFRAC($A$2,$A92,2))*(1*$B92))),IF('Forward Curve'!$D$7=DataValidation!$A$4,Vols!$F92*(1+(SQRT(YEARFRAC($A$2,$A92,2))*(1*$B92))),"")))))</f>
        <v>4.290034978369537E-2</v>
      </c>
      <c r="M92" s="7">
        <f>IF('Forward Curve'!$D$7=DataValidation!$A$2,Vols!$D92*(1+(SQRT(YEARFRAC($A$2,$A92,2))*(2*$B92))),IF('Forward Curve'!$D$7=DataValidation!$A$3,Vols!$E92*(1+(SQRT(YEARFRAC($A$2,$A92,2))*(2*$B92))),IF('Forward Curve'!$D$7=DataValidation!$A$5,Vols!$D92*(1+(SQRT(YEARFRAC($A$2,$A92,2))*(2*$B92)))+0.03,IF('Forward Curve'!$D$7=DataValidation!$A$6,Vols!$H92*(1+(SQRT(YEARFRAC($A$2,$A92,2))*(2*$B92))),IF('Forward Curve'!$D$7=DataValidation!$A$4,Vols!$F92*(1+(SQRT(YEARFRAC($A$2,$A92,2))*(2*$B92))),"")))))</f>
        <v>7.8805399567390744E-2</v>
      </c>
      <c r="O92" s="48">
        <f t="shared" si="3"/>
        <v>2.5000000000000001E-2</v>
      </c>
      <c r="P92" s="7">
        <f>IF('Forward Curve'!$D$7=DataValidation!$A$2,Vols!$O92,IF('Forward Curve'!$D$7=DataValidation!$A$3,Vols!$O92+(Vols!$E92-Vols!$D92),IF('Forward Curve'!$D$7=DataValidation!$A$5,Vols!$O92+(Vols!$G92-Vols!$D92),IF('Forward Curve'!$D$7=DataValidation!$A$6,Vols!$O92+(Vols!$H92-Vols!$D92),IF('Forward Curve'!$D$7=DataValidation!$A$4,Vols!$O92+(Vols!$F92-Vols!$D92))))))</f>
        <v>2.5000000000000001E-2</v>
      </c>
      <c r="Q92" s="7">
        <f>IF('Forward Curve'!$D$7=DataValidation!$A$2,$D92+0.0025,IF('Forward Curve'!$D$7=DataValidation!$A$3,$E92+0.0025,IF('Forward Curve'!$D$7=DataValidation!$A$5,Vols!$G92+0.0025,IF('Forward Curve'!$D$7=DataValidation!$A$6,Vols!$H92+0.0025,IF('Forward Curve'!$D$7=DataValidation!$A$4,Vols!$F92+0.0025,"")))))</f>
        <v>9.4952999999999999E-3</v>
      </c>
      <c r="R92" s="7">
        <f>IF('Forward Curve'!$D$7=DataValidation!$A$2,$D92+0.005,IF('Forward Curve'!$D$7=DataValidation!$A$3,$E92+0.005,IF('Forward Curve'!$D$7=DataValidation!$A$5,Vols!$G92+0.005,IF('Forward Curve'!$D$7=DataValidation!$A$6,Vols!$H92+0.005,IF('Forward Curve'!$D$7=DataValidation!$A$4,Vols!$F92+0.005,"")))))</f>
        <v>1.19953E-2</v>
      </c>
      <c r="T92" s="51">
        <f>IF('Forward Curve'!$D$8=DataValidation!$B$2,Vols!$M92,IF('Forward Curve'!$D$8=DataValidation!$B$3,Vols!$L92,IF('Forward Curve'!$D$8=DataValidation!$B$4,Vols!$K92,IF('Forward Curve'!$D$8=DataValidation!$B$5,Vols!$J92,IF('Forward Curve'!$D$8=DataValidation!$B$7,$P92,IF('Forward Curve'!$D$8=DataValidation!$B$8,Vols!$Q92,IF('Forward Curve'!$D$8=DataValidation!$B$9,Vols!$R92,"ERROR")))))))</f>
        <v>4.290034978369537E-2</v>
      </c>
      <c r="W92" s="37"/>
      <c r="X92" s="37"/>
    </row>
    <row r="93" spans="1:24" x14ac:dyDescent="0.25">
      <c r="A93" s="5">
        <f>'Forward Curve'!$B104</f>
        <v>46811</v>
      </c>
      <c r="B93" s="6">
        <v>1.8592</v>
      </c>
      <c r="C93" s="7"/>
      <c r="D93" s="6">
        <v>7.0799999999999995E-3</v>
      </c>
      <c r="E93" s="6">
        <v>8.3686000000000003E-3</v>
      </c>
      <c r="F93" s="6">
        <v>1.01519E-2</v>
      </c>
      <c r="G93" s="43">
        <v>3.5834000000000005E-2</v>
      </c>
      <c r="H93" s="43">
        <v>5.0826000000000005E-3</v>
      </c>
      <c r="I93" s="8"/>
      <c r="J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-6.5919713653414411E-2</v>
      </c>
      <c r="K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-2.9419856826707204E-2</v>
      </c>
      <c r="L93" s="7">
        <f>IF('Forward Curve'!$D$7=DataValidation!$A$2,Vols!$D93*(1+(SQRT(YEARFRAC($A$2,$A93,2))*(1*$B93))),IF('Forward Curve'!$D$7=DataValidation!$A$3,Vols!$E93*(1+(SQRT(YEARFRAC($A$2,$A93,2))*(1*$B93))),IF('Forward Curve'!$D$7=DataValidation!$A$5,Vols!$D93*(1+(SQRT(YEARFRAC($A$2,$A93,2))*(1*$B93)))+0.03,IF('Forward Curve'!$D$7=DataValidation!$A$6,Vols!$H93*(1+(SQRT(YEARFRAC($A$2,$A93,2))*(1*$B93))),IF('Forward Curve'!$D$7=DataValidation!$A$4,Vols!$F93*(1+(SQRT(YEARFRAC($A$2,$A93,2))*(1*$B93))),"")))))</f>
        <v>4.3579856826707203E-2</v>
      </c>
      <c r="M93" s="7">
        <f>IF('Forward Curve'!$D$7=DataValidation!$A$2,Vols!$D93*(1+(SQRT(YEARFRAC($A$2,$A93,2))*(2*$B93))),IF('Forward Curve'!$D$7=DataValidation!$A$3,Vols!$E93*(1+(SQRT(YEARFRAC($A$2,$A93,2))*(2*$B93))),IF('Forward Curve'!$D$7=DataValidation!$A$5,Vols!$D93*(1+(SQRT(YEARFRAC($A$2,$A93,2))*(2*$B93)))+0.03,IF('Forward Curve'!$D$7=DataValidation!$A$6,Vols!$H93*(1+(SQRT(YEARFRAC($A$2,$A93,2))*(2*$B93))),IF('Forward Curve'!$D$7=DataValidation!$A$4,Vols!$F93*(1+(SQRT(YEARFRAC($A$2,$A93,2))*(2*$B93))),"")))))</f>
        <v>8.0079713653414403E-2</v>
      </c>
      <c r="O93" s="48">
        <f t="shared" si="3"/>
        <v>2.5000000000000001E-2</v>
      </c>
      <c r="P93" s="7">
        <f>IF('Forward Curve'!$D$7=DataValidation!$A$2,Vols!$O93,IF('Forward Curve'!$D$7=DataValidation!$A$3,Vols!$O93+(Vols!$E93-Vols!$D93),IF('Forward Curve'!$D$7=DataValidation!$A$5,Vols!$O93+(Vols!$G93-Vols!$D93),IF('Forward Curve'!$D$7=DataValidation!$A$6,Vols!$O93+(Vols!$H93-Vols!$D93),IF('Forward Curve'!$D$7=DataValidation!$A$4,Vols!$O93+(Vols!$F93-Vols!$D93))))))</f>
        <v>2.5000000000000001E-2</v>
      </c>
      <c r="Q93" s="7">
        <f>IF('Forward Curve'!$D$7=DataValidation!$A$2,$D93+0.0025,IF('Forward Curve'!$D$7=DataValidation!$A$3,$E93+0.0025,IF('Forward Curve'!$D$7=DataValidation!$A$5,Vols!$G93+0.0025,IF('Forward Curve'!$D$7=DataValidation!$A$6,Vols!$H93+0.0025,IF('Forward Curve'!$D$7=DataValidation!$A$4,Vols!$F93+0.0025,"")))))</f>
        <v>9.58E-3</v>
      </c>
      <c r="R93" s="7">
        <f>IF('Forward Curve'!$D$7=DataValidation!$A$2,$D93+0.005,IF('Forward Curve'!$D$7=DataValidation!$A$3,$E93+0.005,IF('Forward Curve'!$D$7=DataValidation!$A$5,Vols!$G93+0.005,IF('Forward Curve'!$D$7=DataValidation!$A$6,Vols!$H93+0.005,IF('Forward Curve'!$D$7=DataValidation!$A$4,Vols!$F93+0.005,"")))))</f>
        <v>1.208E-2</v>
      </c>
      <c r="T93" s="51">
        <f>IF('Forward Curve'!$D$8=DataValidation!$B$2,Vols!$M93,IF('Forward Curve'!$D$8=DataValidation!$B$3,Vols!$L93,IF('Forward Curve'!$D$8=DataValidation!$B$4,Vols!$K93,IF('Forward Curve'!$D$8=DataValidation!$B$5,Vols!$J93,IF('Forward Curve'!$D$8=DataValidation!$B$7,$P93,IF('Forward Curve'!$D$8=DataValidation!$B$8,Vols!$Q93,IF('Forward Curve'!$D$8=DataValidation!$B$9,Vols!$R93,"ERROR")))))))</f>
        <v>4.3579856826707203E-2</v>
      </c>
      <c r="W93" s="37"/>
      <c r="X93" s="37"/>
    </row>
    <row r="94" spans="1:24" x14ac:dyDescent="0.25">
      <c r="A94" s="5">
        <f>'Forward Curve'!$B105</f>
        <v>46840</v>
      </c>
      <c r="B94" s="6">
        <v>1.8568</v>
      </c>
      <c r="C94" s="7"/>
      <c r="D94" s="6">
        <v>7.1628000000000004E-3</v>
      </c>
      <c r="E94" s="6">
        <v>8.4616999999999991E-3</v>
      </c>
      <c r="F94" s="6">
        <v>1.01963E-2</v>
      </c>
      <c r="G94" s="43">
        <v>3.4964499999999996E-2</v>
      </c>
      <c r="H94" s="43">
        <v>5.1165000000000004E-3</v>
      </c>
      <c r="I94" s="8"/>
      <c r="J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-6.6980673960895395E-2</v>
      </c>
      <c r="K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-2.9908936980447699E-2</v>
      </c>
      <c r="L94" s="7">
        <f>IF('Forward Curve'!$D$7=DataValidation!$A$2,Vols!$D94*(1+(SQRT(YEARFRAC($A$2,$A94,2))*(1*$B94))),IF('Forward Curve'!$D$7=DataValidation!$A$3,Vols!$E94*(1+(SQRT(YEARFRAC($A$2,$A94,2))*(1*$B94))),IF('Forward Curve'!$D$7=DataValidation!$A$5,Vols!$D94*(1+(SQRT(YEARFRAC($A$2,$A94,2))*(1*$B94)))+0.03,IF('Forward Curve'!$D$7=DataValidation!$A$6,Vols!$H94*(1+(SQRT(YEARFRAC($A$2,$A94,2))*(1*$B94))),IF('Forward Curve'!$D$7=DataValidation!$A$4,Vols!$F94*(1+(SQRT(YEARFRAC($A$2,$A94,2))*(1*$B94))),"")))))</f>
        <v>4.42345369804477E-2</v>
      </c>
      <c r="M94" s="7">
        <f>IF('Forward Curve'!$D$7=DataValidation!$A$2,Vols!$D94*(1+(SQRT(YEARFRAC($A$2,$A94,2))*(2*$B94))),IF('Forward Curve'!$D$7=DataValidation!$A$3,Vols!$E94*(1+(SQRT(YEARFRAC($A$2,$A94,2))*(2*$B94))),IF('Forward Curve'!$D$7=DataValidation!$A$5,Vols!$D94*(1+(SQRT(YEARFRAC($A$2,$A94,2))*(2*$B94)))+0.03,IF('Forward Curve'!$D$7=DataValidation!$A$6,Vols!$H94*(1+(SQRT(YEARFRAC($A$2,$A94,2))*(2*$B94))),IF('Forward Curve'!$D$7=DataValidation!$A$4,Vols!$F94*(1+(SQRT(YEARFRAC($A$2,$A94,2))*(2*$B94))),"")))))</f>
        <v>8.1306273960895403E-2</v>
      </c>
      <c r="O94" s="48">
        <f t="shared" si="3"/>
        <v>2.5000000000000001E-2</v>
      </c>
      <c r="P94" s="7">
        <f>IF('Forward Curve'!$D$7=DataValidation!$A$2,Vols!$O94,IF('Forward Curve'!$D$7=DataValidation!$A$3,Vols!$O94+(Vols!$E94-Vols!$D94),IF('Forward Curve'!$D$7=DataValidation!$A$5,Vols!$O94+(Vols!$G94-Vols!$D94),IF('Forward Curve'!$D$7=DataValidation!$A$6,Vols!$O94+(Vols!$H94-Vols!$D94),IF('Forward Curve'!$D$7=DataValidation!$A$4,Vols!$O94+(Vols!$F94-Vols!$D94))))))</f>
        <v>2.5000000000000001E-2</v>
      </c>
      <c r="Q94" s="7">
        <f>IF('Forward Curve'!$D$7=DataValidation!$A$2,$D94+0.0025,IF('Forward Curve'!$D$7=DataValidation!$A$3,$E94+0.0025,IF('Forward Curve'!$D$7=DataValidation!$A$5,Vols!$G94+0.0025,IF('Forward Curve'!$D$7=DataValidation!$A$6,Vols!$H94+0.0025,IF('Forward Curve'!$D$7=DataValidation!$A$4,Vols!$F94+0.0025,"")))))</f>
        <v>9.6628000000000009E-3</v>
      </c>
      <c r="R94" s="7">
        <f>IF('Forward Curve'!$D$7=DataValidation!$A$2,$D94+0.005,IF('Forward Curve'!$D$7=DataValidation!$A$3,$E94+0.005,IF('Forward Curve'!$D$7=DataValidation!$A$5,Vols!$G94+0.005,IF('Forward Curve'!$D$7=DataValidation!$A$6,Vols!$H94+0.005,IF('Forward Curve'!$D$7=DataValidation!$A$4,Vols!$F94+0.005,"")))))</f>
        <v>1.2162800000000001E-2</v>
      </c>
      <c r="T94" s="51">
        <f>IF('Forward Curve'!$D$8=DataValidation!$B$2,Vols!$M94,IF('Forward Curve'!$D$8=DataValidation!$B$3,Vols!$L94,IF('Forward Curve'!$D$8=DataValidation!$B$4,Vols!$K94,IF('Forward Curve'!$D$8=DataValidation!$B$5,Vols!$J94,IF('Forward Curve'!$D$8=DataValidation!$B$7,$P94,IF('Forward Curve'!$D$8=DataValidation!$B$8,Vols!$Q94,IF('Forward Curve'!$D$8=DataValidation!$B$9,Vols!$R94,"ERROR")))))))</f>
        <v>4.42345369804477E-2</v>
      </c>
      <c r="W94" s="37"/>
      <c r="X94" s="37"/>
    </row>
    <row r="95" spans="1:24" x14ac:dyDescent="0.25">
      <c r="A95" s="5">
        <f>'Forward Curve'!$B106</f>
        <v>46871</v>
      </c>
      <c r="B95" s="6">
        <v>1.8544</v>
      </c>
      <c r="C95" s="7"/>
      <c r="D95" s="6">
        <v>7.2472999999999999E-3</v>
      </c>
      <c r="E95" s="6">
        <v>8.5304999999999999E-3</v>
      </c>
      <c r="F95" s="6">
        <v>1.0225900000000001E-2</v>
      </c>
      <c r="G95" s="43">
        <v>3.4737700000000003E-2</v>
      </c>
      <c r="H95" s="43">
        <v>5.1704999999999997E-3</v>
      </c>
      <c r="I95" s="8"/>
      <c r="J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-6.8087927768442413E-2</v>
      </c>
      <c r="K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-3.0420313884221208E-2</v>
      </c>
      <c r="L95" s="7">
        <f>IF('Forward Curve'!$D$7=DataValidation!$A$2,Vols!$D95*(1+(SQRT(YEARFRAC($A$2,$A95,2))*(1*$B95))),IF('Forward Curve'!$D$7=DataValidation!$A$3,Vols!$E95*(1+(SQRT(YEARFRAC($A$2,$A95,2))*(1*$B95))),IF('Forward Curve'!$D$7=DataValidation!$A$5,Vols!$D95*(1+(SQRT(YEARFRAC($A$2,$A95,2))*(1*$B95)))+0.03,IF('Forward Curve'!$D$7=DataValidation!$A$6,Vols!$H95*(1+(SQRT(YEARFRAC($A$2,$A95,2))*(1*$B95))),IF('Forward Curve'!$D$7=DataValidation!$A$4,Vols!$F95*(1+(SQRT(YEARFRAC($A$2,$A95,2))*(1*$B95))),"")))))</f>
        <v>4.4914913884221204E-2</v>
      </c>
      <c r="M95" s="7">
        <f>IF('Forward Curve'!$D$7=DataValidation!$A$2,Vols!$D95*(1+(SQRT(YEARFRAC($A$2,$A95,2))*(2*$B95))),IF('Forward Curve'!$D$7=DataValidation!$A$3,Vols!$E95*(1+(SQRT(YEARFRAC($A$2,$A95,2))*(2*$B95))),IF('Forward Curve'!$D$7=DataValidation!$A$5,Vols!$D95*(1+(SQRT(YEARFRAC($A$2,$A95,2))*(2*$B95)))+0.03,IF('Forward Curve'!$D$7=DataValidation!$A$6,Vols!$H95*(1+(SQRT(YEARFRAC($A$2,$A95,2))*(2*$B95))),IF('Forward Curve'!$D$7=DataValidation!$A$4,Vols!$F95*(1+(SQRT(YEARFRAC($A$2,$A95,2))*(2*$B95))),"")))))</f>
        <v>8.258252776844241E-2</v>
      </c>
      <c r="O95" s="48">
        <f t="shared" si="3"/>
        <v>2.5000000000000001E-2</v>
      </c>
      <c r="P95" s="7">
        <f>IF('Forward Curve'!$D$7=DataValidation!$A$2,Vols!$O95,IF('Forward Curve'!$D$7=DataValidation!$A$3,Vols!$O95+(Vols!$E95-Vols!$D95),IF('Forward Curve'!$D$7=DataValidation!$A$5,Vols!$O95+(Vols!$G95-Vols!$D95),IF('Forward Curve'!$D$7=DataValidation!$A$6,Vols!$O95+(Vols!$H95-Vols!$D95),IF('Forward Curve'!$D$7=DataValidation!$A$4,Vols!$O95+(Vols!$F95-Vols!$D95))))))</f>
        <v>2.5000000000000001E-2</v>
      </c>
      <c r="Q95" s="7">
        <f>IF('Forward Curve'!$D$7=DataValidation!$A$2,$D95+0.0025,IF('Forward Curve'!$D$7=DataValidation!$A$3,$E95+0.0025,IF('Forward Curve'!$D$7=DataValidation!$A$5,Vols!$G95+0.0025,IF('Forward Curve'!$D$7=DataValidation!$A$6,Vols!$H95+0.0025,IF('Forward Curve'!$D$7=DataValidation!$A$4,Vols!$F95+0.0025,"")))))</f>
        <v>9.7473000000000004E-3</v>
      </c>
      <c r="R95" s="7">
        <f>IF('Forward Curve'!$D$7=DataValidation!$A$2,$D95+0.005,IF('Forward Curve'!$D$7=DataValidation!$A$3,$E95+0.005,IF('Forward Curve'!$D$7=DataValidation!$A$5,Vols!$G95+0.005,IF('Forward Curve'!$D$7=DataValidation!$A$6,Vols!$H95+0.005,IF('Forward Curve'!$D$7=DataValidation!$A$4,Vols!$F95+0.005,"")))))</f>
        <v>1.2247299999999999E-2</v>
      </c>
      <c r="T95" s="51">
        <f>IF('Forward Curve'!$D$8=DataValidation!$B$2,Vols!$M95,IF('Forward Curve'!$D$8=DataValidation!$B$3,Vols!$L95,IF('Forward Curve'!$D$8=DataValidation!$B$4,Vols!$K95,IF('Forward Curve'!$D$8=DataValidation!$B$5,Vols!$J95,IF('Forward Curve'!$D$8=DataValidation!$B$7,$P95,IF('Forward Curve'!$D$8=DataValidation!$B$8,Vols!$Q95,IF('Forward Curve'!$D$8=DataValidation!$B$9,Vols!$R95,"ERROR")))))))</f>
        <v>4.4914913884221204E-2</v>
      </c>
      <c r="W95" s="37"/>
      <c r="X95" s="37"/>
    </row>
    <row r="96" spans="1:24" x14ac:dyDescent="0.25">
      <c r="A96" s="5">
        <f>'Forward Curve'!$B107</f>
        <v>46901</v>
      </c>
      <c r="B96" s="6">
        <v>1.6474000000000002</v>
      </c>
      <c r="C96" s="7"/>
      <c r="D96" s="6">
        <v>7.3368000000000001E-3</v>
      </c>
      <c r="E96" s="6">
        <v>8.5474000000000001E-3</v>
      </c>
      <c r="F96" s="6">
        <v>1.0234E-2</v>
      </c>
      <c r="G96" s="43">
        <v>3.6174200000000004E-2</v>
      </c>
      <c r="H96" s="43">
        <v>5.3095E-3</v>
      </c>
      <c r="I96" s="8"/>
      <c r="J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-6.0773940129111491E-2</v>
      </c>
      <c r="K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-2.6718570064555743E-2</v>
      </c>
      <c r="L96" s="7">
        <f>IF('Forward Curve'!$D$7=DataValidation!$A$2,Vols!$D96*(1+(SQRT(YEARFRAC($A$2,$A96,2))*(1*$B96))),IF('Forward Curve'!$D$7=DataValidation!$A$3,Vols!$E96*(1+(SQRT(YEARFRAC($A$2,$A96,2))*(1*$B96))),IF('Forward Curve'!$D$7=DataValidation!$A$5,Vols!$D96*(1+(SQRT(YEARFRAC($A$2,$A96,2))*(1*$B96)))+0.03,IF('Forward Curve'!$D$7=DataValidation!$A$6,Vols!$H96*(1+(SQRT(YEARFRAC($A$2,$A96,2))*(1*$B96))),IF('Forward Curve'!$D$7=DataValidation!$A$4,Vols!$F96*(1+(SQRT(YEARFRAC($A$2,$A96,2))*(1*$B96))),"")))))</f>
        <v>4.1392170064555742E-2</v>
      </c>
      <c r="M96" s="7">
        <f>IF('Forward Curve'!$D$7=DataValidation!$A$2,Vols!$D96*(1+(SQRT(YEARFRAC($A$2,$A96,2))*(2*$B96))),IF('Forward Curve'!$D$7=DataValidation!$A$3,Vols!$E96*(1+(SQRT(YEARFRAC($A$2,$A96,2))*(2*$B96))),IF('Forward Curve'!$D$7=DataValidation!$A$5,Vols!$D96*(1+(SQRT(YEARFRAC($A$2,$A96,2))*(2*$B96)))+0.03,IF('Forward Curve'!$D$7=DataValidation!$A$6,Vols!$H96*(1+(SQRT(YEARFRAC($A$2,$A96,2))*(2*$B96))),IF('Forward Curve'!$D$7=DataValidation!$A$4,Vols!$F96*(1+(SQRT(YEARFRAC($A$2,$A96,2))*(2*$B96))),"")))))</f>
        <v>7.5447540129111493E-2</v>
      </c>
      <c r="O96" s="48">
        <f t="shared" si="3"/>
        <v>2.5000000000000001E-2</v>
      </c>
      <c r="P96" s="7">
        <f>IF('Forward Curve'!$D$7=DataValidation!$A$2,Vols!$O96,IF('Forward Curve'!$D$7=DataValidation!$A$3,Vols!$O96+(Vols!$E96-Vols!$D96),IF('Forward Curve'!$D$7=DataValidation!$A$5,Vols!$O96+(Vols!$G96-Vols!$D96),IF('Forward Curve'!$D$7=DataValidation!$A$6,Vols!$O96+(Vols!$H96-Vols!$D96),IF('Forward Curve'!$D$7=DataValidation!$A$4,Vols!$O96+(Vols!$F96-Vols!$D96))))))</f>
        <v>2.5000000000000001E-2</v>
      </c>
      <c r="Q96" s="7">
        <f>IF('Forward Curve'!$D$7=DataValidation!$A$2,$D96+0.0025,IF('Forward Curve'!$D$7=DataValidation!$A$3,$E96+0.0025,IF('Forward Curve'!$D$7=DataValidation!$A$5,Vols!$G96+0.0025,IF('Forward Curve'!$D$7=DataValidation!$A$6,Vols!$H96+0.0025,IF('Forward Curve'!$D$7=DataValidation!$A$4,Vols!$F96+0.0025,"")))))</f>
        <v>9.8367999999999997E-3</v>
      </c>
      <c r="R96" s="7">
        <f>IF('Forward Curve'!$D$7=DataValidation!$A$2,$D96+0.005,IF('Forward Curve'!$D$7=DataValidation!$A$3,$E96+0.005,IF('Forward Curve'!$D$7=DataValidation!$A$5,Vols!$G96+0.005,IF('Forward Curve'!$D$7=DataValidation!$A$6,Vols!$H96+0.005,IF('Forward Curve'!$D$7=DataValidation!$A$4,Vols!$F96+0.005,"")))))</f>
        <v>1.23368E-2</v>
      </c>
      <c r="T96" s="51">
        <f>IF('Forward Curve'!$D$8=DataValidation!$B$2,Vols!$M96,IF('Forward Curve'!$D$8=DataValidation!$B$3,Vols!$L96,IF('Forward Curve'!$D$8=DataValidation!$B$4,Vols!$K96,IF('Forward Curve'!$D$8=DataValidation!$B$5,Vols!$J96,IF('Forward Curve'!$D$8=DataValidation!$B$7,$P96,IF('Forward Curve'!$D$8=DataValidation!$B$8,Vols!$Q96,IF('Forward Curve'!$D$8=DataValidation!$B$9,Vols!$R96,"ERROR")))))))</f>
        <v>4.1392170064555742E-2</v>
      </c>
      <c r="W96" s="37"/>
      <c r="X96" s="37"/>
    </row>
    <row r="97" spans="1:24" x14ac:dyDescent="0.25">
      <c r="A97" s="5">
        <f>'Forward Curve'!$B108</f>
        <v>46932</v>
      </c>
      <c r="B97" s="6">
        <v>1.3854</v>
      </c>
      <c r="C97" s="7"/>
      <c r="D97" s="6">
        <v>7.4221000000000001E-3</v>
      </c>
      <c r="E97" s="6">
        <v>8.5313000000000003E-3</v>
      </c>
      <c r="F97" s="6">
        <v>1.0225999999999999E-2</v>
      </c>
      <c r="G97" s="43">
        <v>3.5579100000000002E-2</v>
      </c>
      <c r="H97" s="43">
        <v>5.3636999999999999E-3</v>
      </c>
      <c r="I97" s="8"/>
      <c r="J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-5.0835756429617421E-2</v>
      </c>
      <c r="K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-2.170682821480871E-2</v>
      </c>
      <c r="L97" s="7">
        <f>IF('Forward Curve'!$D$7=DataValidation!$A$2,Vols!$D97*(1+(SQRT(YEARFRAC($A$2,$A97,2))*(1*$B97))),IF('Forward Curve'!$D$7=DataValidation!$A$3,Vols!$E97*(1+(SQRT(YEARFRAC($A$2,$A97,2))*(1*$B97))),IF('Forward Curve'!$D$7=DataValidation!$A$5,Vols!$D97*(1+(SQRT(YEARFRAC($A$2,$A97,2))*(1*$B97)))+0.03,IF('Forward Curve'!$D$7=DataValidation!$A$6,Vols!$H97*(1+(SQRT(YEARFRAC($A$2,$A97,2))*(1*$B97))),IF('Forward Curve'!$D$7=DataValidation!$A$4,Vols!$F97*(1+(SQRT(YEARFRAC($A$2,$A97,2))*(1*$B97))),"")))))</f>
        <v>3.6551028214808712E-2</v>
      </c>
      <c r="M97" s="7">
        <f>IF('Forward Curve'!$D$7=DataValidation!$A$2,Vols!$D97*(1+(SQRT(YEARFRAC($A$2,$A97,2))*(2*$B97))),IF('Forward Curve'!$D$7=DataValidation!$A$3,Vols!$E97*(1+(SQRT(YEARFRAC($A$2,$A97,2))*(2*$B97))),IF('Forward Curve'!$D$7=DataValidation!$A$5,Vols!$D97*(1+(SQRT(YEARFRAC($A$2,$A97,2))*(2*$B97)))+0.03,IF('Forward Curve'!$D$7=DataValidation!$A$6,Vols!$H97*(1+(SQRT(YEARFRAC($A$2,$A97,2))*(2*$B97))),IF('Forward Curve'!$D$7=DataValidation!$A$4,Vols!$F97*(1+(SQRT(YEARFRAC($A$2,$A97,2))*(2*$B97))),"")))))</f>
        <v>6.5679956429617423E-2</v>
      </c>
      <c r="O97" s="48">
        <f t="shared" si="3"/>
        <v>2.5000000000000001E-2</v>
      </c>
      <c r="P97" s="7">
        <f>IF('Forward Curve'!$D$7=DataValidation!$A$2,Vols!$O97,IF('Forward Curve'!$D$7=DataValidation!$A$3,Vols!$O97+(Vols!$E97-Vols!$D97),IF('Forward Curve'!$D$7=DataValidation!$A$5,Vols!$O97+(Vols!$G97-Vols!$D97),IF('Forward Curve'!$D$7=DataValidation!$A$6,Vols!$O97+(Vols!$H97-Vols!$D97),IF('Forward Curve'!$D$7=DataValidation!$A$4,Vols!$O97+(Vols!$F97-Vols!$D97))))))</f>
        <v>2.5000000000000001E-2</v>
      </c>
      <c r="Q97" s="7">
        <f>IF('Forward Curve'!$D$7=DataValidation!$A$2,$D97+0.0025,IF('Forward Curve'!$D$7=DataValidation!$A$3,$E97+0.0025,IF('Forward Curve'!$D$7=DataValidation!$A$5,Vols!$G97+0.0025,IF('Forward Curve'!$D$7=DataValidation!$A$6,Vols!$H97+0.0025,IF('Forward Curve'!$D$7=DataValidation!$A$4,Vols!$F97+0.0025,"")))))</f>
        <v>9.9220999999999997E-3</v>
      </c>
      <c r="R97" s="7">
        <f>IF('Forward Curve'!$D$7=DataValidation!$A$2,$D97+0.005,IF('Forward Curve'!$D$7=DataValidation!$A$3,$E97+0.005,IF('Forward Curve'!$D$7=DataValidation!$A$5,Vols!$G97+0.005,IF('Forward Curve'!$D$7=DataValidation!$A$6,Vols!$H97+0.005,IF('Forward Curve'!$D$7=DataValidation!$A$4,Vols!$F97+0.005,"")))))</f>
        <v>1.24221E-2</v>
      </c>
      <c r="T97" s="51">
        <f>IF('Forward Curve'!$D$8=DataValidation!$B$2,Vols!$M97,IF('Forward Curve'!$D$8=DataValidation!$B$3,Vols!$L97,IF('Forward Curve'!$D$8=DataValidation!$B$4,Vols!$K97,IF('Forward Curve'!$D$8=DataValidation!$B$5,Vols!$J97,IF('Forward Curve'!$D$8=DataValidation!$B$7,$P97,IF('Forward Curve'!$D$8=DataValidation!$B$8,Vols!$Q97,IF('Forward Curve'!$D$8=DataValidation!$B$9,Vols!$R97,"ERROR")))))))</f>
        <v>3.6551028214808712E-2</v>
      </c>
      <c r="W97" s="37"/>
      <c r="X97" s="37"/>
    </row>
    <row r="98" spans="1:24" x14ac:dyDescent="0.25">
      <c r="A98" s="5">
        <f>'Forward Curve'!$B109</f>
        <v>46962</v>
      </c>
      <c r="B98" s="6">
        <v>1.1819999999999999</v>
      </c>
      <c r="C98" s="7"/>
      <c r="D98" s="6">
        <v>7.2962000000000001E-3</v>
      </c>
      <c r="E98" s="6">
        <v>8.5211000000000002E-3</v>
      </c>
      <c r="F98" s="6">
        <v>1.02343E-2</v>
      </c>
      <c r="G98" s="43">
        <v>3.6507399999999995E-2</v>
      </c>
      <c r="H98" s="43">
        <v>5.4634000000000002E-3</v>
      </c>
      <c r="I98" s="8"/>
      <c r="J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-4.1818330796627758E-2</v>
      </c>
      <c r="K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-1.7261065398313877E-2</v>
      </c>
      <c r="L98" s="7">
        <f>IF('Forward Curve'!$D$7=DataValidation!$A$2,Vols!$D98*(1+(SQRT(YEARFRAC($A$2,$A98,2))*(1*$B98))),IF('Forward Curve'!$D$7=DataValidation!$A$3,Vols!$E98*(1+(SQRT(YEARFRAC($A$2,$A98,2))*(1*$B98))),IF('Forward Curve'!$D$7=DataValidation!$A$5,Vols!$D98*(1+(SQRT(YEARFRAC($A$2,$A98,2))*(1*$B98)))+0.03,IF('Forward Curve'!$D$7=DataValidation!$A$6,Vols!$H98*(1+(SQRT(YEARFRAC($A$2,$A98,2))*(1*$B98))),IF('Forward Curve'!$D$7=DataValidation!$A$4,Vols!$F98*(1+(SQRT(YEARFRAC($A$2,$A98,2))*(1*$B98))),"")))))</f>
        <v>3.1853465398313879E-2</v>
      </c>
      <c r="M98" s="7">
        <f>IF('Forward Curve'!$D$7=DataValidation!$A$2,Vols!$D98*(1+(SQRT(YEARFRAC($A$2,$A98,2))*(2*$B98))),IF('Forward Curve'!$D$7=DataValidation!$A$3,Vols!$E98*(1+(SQRT(YEARFRAC($A$2,$A98,2))*(2*$B98))),IF('Forward Curve'!$D$7=DataValidation!$A$5,Vols!$D98*(1+(SQRT(YEARFRAC($A$2,$A98,2))*(2*$B98)))+0.03,IF('Forward Curve'!$D$7=DataValidation!$A$6,Vols!$H98*(1+(SQRT(YEARFRAC($A$2,$A98,2))*(2*$B98))),IF('Forward Curve'!$D$7=DataValidation!$A$4,Vols!$F98*(1+(SQRT(YEARFRAC($A$2,$A98,2))*(2*$B98))),"")))))</f>
        <v>5.6410730796627756E-2</v>
      </c>
      <c r="O98" s="48">
        <f t="shared" si="3"/>
        <v>2.5000000000000001E-2</v>
      </c>
      <c r="P98" s="7">
        <f>IF('Forward Curve'!$D$7=DataValidation!$A$2,Vols!$O98,IF('Forward Curve'!$D$7=DataValidation!$A$3,Vols!$O98+(Vols!$E98-Vols!$D98),IF('Forward Curve'!$D$7=DataValidation!$A$5,Vols!$O98+(Vols!$G98-Vols!$D98),IF('Forward Curve'!$D$7=DataValidation!$A$6,Vols!$O98+(Vols!$H98-Vols!$D98),IF('Forward Curve'!$D$7=DataValidation!$A$4,Vols!$O98+(Vols!$F98-Vols!$D98))))))</f>
        <v>2.5000000000000001E-2</v>
      </c>
      <c r="Q98" s="7">
        <f>IF('Forward Curve'!$D$7=DataValidation!$A$2,$D98+0.0025,IF('Forward Curve'!$D$7=DataValidation!$A$3,$E98+0.0025,IF('Forward Curve'!$D$7=DataValidation!$A$5,Vols!$G98+0.0025,IF('Forward Curve'!$D$7=DataValidation!$A$6,Vols!$H98+0.0025,IF('Forward Curve'!$D$7=DataValidation!$A$4,Vols!$F98+0.0025,"")))))</f>
        <v>9.7961999999999997E-3</v>
      </c>
      <c r="R98" s="7">
        <f>IF('Forward Curve'!$D$7=DataValidation!$A$2,$D98+0.005,IF('Forward Curve'!$D$7=DataValidation!$A$3,$E98+0.005,IF('Forward Curve'!$D$7=DataValidation!$A$5,Vols!$G98+0.005,IF('Forward Curve'!$D$7=DataValidation!$A$6,Vols!$H98+0.005,IF('Forward Curve'!$D$7=DataValidation!$A$4,Vols!$F98+0.005,"")))))</f>
        <v>1.22962E-2</v>
      </c>
      <c r="T98" s="51">
        <f>IF('Forward Curve'!$D$8=DataValidation!$B$2,Vols!$M98,IF('Forward Curve'!$D$8=DataValidation!$B$3,Vols!$L98,IF('Forward Curve'!$D$8=DataValidation!$B$4,Vols!$K98,IF('Forward Curve'!$D$8=DataValidation!$B$5,Vols!$J98,IF('Forward Curve'!$D$8=DataValidation!$B$7,$P98,IF('Forward Curve'!$D$8=DataValidation!$B$8,Vols!$Q98,IF('Forward Curve'!$D$8=DataValidation!$B$9,Vols!$R98,"ERROR")))))))</f>
        <v>3.1853465398313879E-2</v>
      </c>
      <c r="W98" s="37"/>
      <c r="X98" s="37"/>
    </row>
    <row r="99" spans="1:24" x14ac:dyDescent="0.25">
      <c r="A99" s="5">
        <f>'Forward Curve'!$B110</f>
        <v>46993</v>
      </c>
      <c r="B99" s="6">
        <v>1.1535</v>
      </c>
      <c r="C99" s="7"/>
      <c r="D99" s="6">
        <v>7.3438000000000002E-3</v>
      </c>
      <c r="E99" s="6">
        <v>8.5926000000000006E-3</v>
      </c>
      <c r="F99" s="6">
        <v>1.0304199999999999E-2</v>
      </c>
      <c r="G99" s="43">
        <v>3.6396100000000001E-2</v>
      </c>
      <c r="H99" s="43">
        <v>5.5406999999999991E-3</v>
      </c>
      <c r="I99" s="8"/>
      <c r="J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-4.1154687309653971E-2</v>
      </c>
      <c r="K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-1.6905443654826987E-2</v>
      </c>
      <c r="L99" s="7">
        <f>IF('Forward Curve'!$D$7=DataValidation!$A$2,Vols!$D99*(1+(SQRT(YEARFRAC($A$2,$A99,2))*(1*$B99))),IF('Forward Curve'!$D$7=DataValidation!$A$3,Vols!$E99*(1+(SQRT(YEARFRAC($A$2,$A99,2))*(1*$B99))),IF('Forward Curve'!$D$7=DataValidation!$A$5,Vols!$D99*(1+(SQRT(YEARFRAC($A$2,$A99,2))*(1*$B99)))+0.03,IF('Forward Curve'!$D$7=DataValidation!$A$6,Vols!$H99*(1+(SQRT(YEARFRAC($A$2,$A99,2))*(1*$B99))),IF('Forward Curve'!$D$7=DataValidation!$A$4,Vols!$F99*(1+(SQRT(YEARFRAC($A$2,$A99,2))*(1*$B99))),"")))))</f>
        <v>3.1593043654826986E-2</v>
      </c>
      <c r="M99" s="7">
        <f>IF('Forward Curve'!$D$7=DataValidation!$A$2,Vols!$D99*(1+(SQRT(YEARFRAC($A$2,$A99,2))*(2*$B99))),IF('Forward Curve'!$D$7=DataValidation!$A$3,Vols!$E99*(1+(SQRT(YEARFRAC($A$2,$A99,2))*(2*$B99))),IF('Forward Curve'!$D$7=DataValidation!$A$5,Vols!$D99*(1+(SQRT(YEARFRAC($A$2,$A99,2))*(2*$B99)))+0.03,IF('Forward Curve'!$D$7=DataValidation!$A$6,Vols!$H99*(1+(SQRT(YEARFRAC($A$2,$A99,2))*(2*$B99))),IF('Forward Curve'!$D$7=DataValidation!$A$4,Vols!$F99*(1+(SQRT(YEARFRAC($A$2,$A99,2))*(2*$B99))),"")))))</f>
        <v>5.5842287309653973E-2</v>
      </c>
      <c r="O99" s="48">
        <f t="shared" si="3"/>
        <v>2.5000000000000001E-2</v>
      </c>
      <c r="P99" s="7">
        <f>IF('Forward Curve'!$D$7=DataValidation!$A$2,Vols!$O99,IF('Forward Curve'!$D$7=DataValidation!$A$3,Vols!$O99+(Vols!$E99-Vols!$D99),IF('Forward Curve'!$D$7=DataValidation!$A$5,Vols!$O99+(Vols!$G99-Vols!$D99),IF('Forward Curve'!$D$7=DataValidation!$A$6,Vols!$O99+(Vols!$H99-Vols!$D99),IF('Forward Curve'!$D$7=DataValidation!$A$4,Vols!$O99+(Vols!$F99-Vols!$D99))))))</f>
        <v>2.5000000000000001E-2</v>
      </c>
      <c r="Q99" s="7">
        <f>IF('Forward Curve'!$D$7=DataValidation!$A$2,$D99+0.0025,IF('Forward Curve'!$D$7=DataValidation!$A$3,$E99+0.0025,IF('Forward Curve'!$D$7=DataValidation!$A$5,Vols!$G99+0.0025,IF('Forward Curve'!$D$7=DataValidation!$A$6,Vols!$H99+0.0025,IF('Forward Curve'!$D$7=DataValidation!$A$4,Vols!$F99+0.0025,"")))))</f>
        <v>9.8437999999999998E-3</v>
      </c>
      <c r="R99" s="7">
        <f>IF('Forward Curve'!$D$7=DataValidation!$A$2,$D99+0.005,IF('Forward Curve'!$D$7=DataValidation!$A$3,$E99+0.005,IF('Forward Curve'!$D$7=DataValidation!$A$5,Vols!$G99+0.005,IF('Forward Curve'!$D$7=DataValidation!$A$6,Vols!$H99+0.005,IF('Forward Curve'!$D$7=DataValidation!$A$4,Vols!$F99+0.005,"")))))</f>
        <v>1.23438E-2</v>
      </c>
      <c r="T99" s="51">
        <f>IF('Forward Curve'!$D$8=DataValidation!$B$2,Vols!$M99,IF('Forward Curve'!$D$8=DataValidation!$B$3,Vols!$L99,IF('Forward Curve'!$D$8=DataValidation!$B$4,Vols!$K99,IF('Forward Curve'!$D$8=DataValidation!$B$5,Vols!$J99,IF('Forward Curve'!$D$8=DataValidation!$B$7,$P99,IF('Forward Curve'!$D$8=DataValidation!$B$8,Vols!$Q99,IF('Forward Curve'!$D$8=DataValidation!$B$9,Vols!$R99,"ERROR")))))))</f>
        <v>3.1593043654826986E-2</v>
      </c>
      <c r="W99" s="37"/>
      <c r="X99" s="37"/>
    </row>
    <row r="100" spans="1:24" x14ac:dyDescent="0.25">
      <c r="A100" s="5">
        <f>'Forward Curve'!$B111</f>
        <v>47024</v>
      </c>
      <c r="B100" s="6">
        <v>1.1516</v>
      </c>
      <c r="C100" s="7"/>
      <c r="D100" s="6">
        <v>7.4226000000000006E-3</v>
      </c>
      <c r="E100" s="6">
        <v>8.6660999999999995E-3</v>
      </c>
      <c r="F100" s="6">
        <v>1.03798E-2</v>
      </c>
      <c r="G100" s="43">
        <v>3.5826299999999998E-2</v>
      </c>
      <c r="H100" s="43">
        <v>5.6030000000000003E-3</v>
      </c>
      <c r="I100" s="8"/>
      <c r="J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-4.1772001484074707E-2</v>
      </c>
      <c r="K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-1.7174700742037353E-2</v>
      </c>
      <c r="L100" s="7">
        <f>IF('Forward Curve'!$D$7=DataValidation!$A$2,Vols!$D100*(1+(SQRT(YEARFRAC($A$2,$A100,2))*(1*$B100))),IF('Forward Curve'!$D$7=DataValidation!$A$3,Vols!$E100*(1+(SQRT(YEARFRAC($A$2,$A100,2))*(1*$B100))),IF('Forward Curve'!$D$7=DataValidation!$A$5,Vols!$D100*(1+(SQRT(YEARFRAC($A$2,$A100,2))*(1*$B100)))+0.03,IF('Forward Curve'!$D$7=DataValidation!$A$6,Vols!$H100*(1+(SQRT(YEARFRAC($A$2,$A100,2))*(1*$B100))),IF('Forward Curve'!$D$7=DataValidation!$A$4,Vols!$F100*(1+(SQRT(YEARFRAC($A$2,$A100,2))*(1*$B100))),"")))))</f>
        <v>3.2019900742037352E-2</v>
      </c>
      <c r="M100" s="7">
        <f>IF('Forward Curve'!$D$7=DataValidation!$A$2,Vols!$D100*(1+(SQRT(YEARFRAC($A$2,$A100,2))*(2*$B100))),IF('Forward Curve'!$D$7=DataValidation!$A$3,Vols!$E100*(1+(SQRT(YEARFRAC($A$2,$A100,2))*(2*$B100))),IF('Forward Curve'!$D$7=DataValidation!$A$5,Vols!$D100*(1+(SQRT(YEARFRAC($A$2,$A100,2))*(2*$B100)))+0.03,IF('Forward Curve'!$D$7=DataValidation!$A$6,Vols!$H100*(1+(SQRT(YEARFRAC($A$2,$A100,2))*(2*$B100))),IF('Forward Curve'!$D$7=DataValidation!$A$4,Vols!$F100*(1+(SQRT(YEARFRAC($A$2,$A100,2))*(2*$B100))),"")))))</f>
        <v>5.6617201484074703E-2</v>
      </c>
      <c r="O100" s="48">
        <f t="shared" si="3"/>
        <v>2.5000000000000001E-2</v>
      </c>
      <c r="P100" s="7">
        <f>IF('Forward Curve'!$D$7=DataValidation!$A$2,Vols!$O100,IF('Forward Curve'!$D$7=DataValidation!$A$3,Vols!$O100+(Vols!$E100-Vols!$D100),IF('Forward Curve'!$D$7=DataValidation!$A$5,Vols!$O100+(Vols!$G100-Vols!$D100),IF('Forward Curve'!$D$7=DataValidation!$A$6,Vols!$O100+(Vols!$H100-Vols!$D100),IF('Forward Curve'!$D$7=DataValidation!$A$4,Vols!$O100+(Vols!$F100-Vols!$D100))))))</f>
        <v>2.5000000000000001E-2</v>
      </c>
      <c r="Q100" s="7">
        <f>IF('Forward Curve'!$D$7=DataValidation!$A$2,$D100+0.0025,IF('Forward Curve'!$D$7=DataValidation!$A$3,$E100+0.0025,IF('Forward Curve'!$D$7=DataValidation!$A$5,Vols!$G100+0.0025,IF('Forward Curve'!$D$7=DataValidation!$A$6,Vols!$H100+0.0025,IF('Forward Curve'!$D$7=DataValidation!$A$4,Vols!$F100+0.0025,"")))))</f>
        <v>9.9226000000000002E-3</v>
      </c>
      <c r="R100" s="7">
        <f>IF('Forward Curve'!$D$7=DataValidation!$A$2,$D100+0.005,IF('Forward Curve'!$D$7=DataValidation!$A$3,$E100+0.005,IF('Forward Curve'!$D$7=DataValidation!$A$5,Vols!$G100+0.005,IF('Forward Curve'!$D$7=DataValidation!$A$6,Vols!$H100+0.005,IF('Forward Curve'!$D$7=DataValidation!$A$4,Vols!$F100+0.005,"")))))</f>
        <v>1.2422600000000001E-2</v>
      </c>
      <c r="T100" s="51">
        <f>IF('Forward Curve'!$D$8=DataValidation!$B$2,Vols!$M100,IF('Forward Curve'!$D$8=DataValidation!$B$3,Vols!$L100,IF('Forward Curve'!$D$8=DataValidation!$B$4,Vols!$K100,IF('Forward Curve'!$D$8=DataValidation!$B$5,Vols!$J100,IF('Forward Curve'!$D$8=DataValidation!$B$7,$P100,IF('Forward Curve'!$D$8=DataValidation!$B$8,Vols!$Q100,IF('Forward Curve'!$D$8=DataValidation!$B$9,Vols!$R100,"ERROR")))))))</f>
        <v>3.2019900742037352E-2</v>
      </c>
      <c r="W100" s="37"/>
      <c r="X100" s="37"/>
    </row>
    <row r="101" spans="1:24" x14ac:dyDescent="0.25">
      <c r="A101" s="5">
        <f>'Forward Curve'!$B112</f>
        <v>47054</v>
      </c>
      <c r="B101" s="6">
        <v>1.1506999999999998</v>
      </c>
      <c r="C101" s="7"/>
      <c r="D101" s="6">
        <v>7.5049999999999995E-3</v>
      </c>
      <c r="E101" s="6">
        <v>8.7571999999999997E-3</v>
      </c>
      <c r="F101" s="6">
        <v>1.04709E-2</v>
      </c>
      <c r="G101" s="43">
        <v>3.6538500000000002E-2</v>
      </c>
      <c r="H101" s="43">
        <v>5.6879000000000001E-3</v>
      </c>
      <c r="I101" s="8"/>
      <c r="J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-4.2446315795928162E-2</v>
      </c>
      <c r="K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-1.7470657897964082E-2</v>
      </c>
      <c r="L101" s="7">
        <f>IF('Forward Curve'!$D$7=DataValidation!$A$2,Vols!$D101*(1+(SQRT(YEARFRAC($A$2,$A101,2))*(1*$B101))),IF('Forward Curve'!$D$7=DataValidation!$A$3,Vols!$E101*(1+(SQRT(YEARFRAC($A$2,$A101,2))*(1*$B101))),IF('Forward Curve'!$D$7=DataValidation!$A$5,Vols!$D101*(1+(SQRT(YEARFRAC($A$2,$A101,2))*(1*$B101)))+0.03,IF('Forward Curve'!$D$7=DataValidation!$A$6,Vols!$H101*(1+(SQRT(YEARFRAC($A$2,$A101,2))*(1*$B101))),IF('Forward Curve'!$D$7=DataValidation!$A$4,Vols!$F101*(1+(SQRT(YEARFRAC($A$2,$A101,2))*(1*$B101))),"")))))</f>
        <v>3.2480657897964081E-2</v>
      </c>
      <c r="M101" s="7">
        <f>IF('Forward Curve'!$D$7=DataValidation!$A$2,Vols!$D101*(1+(SQRT(YEARFRAC($A$2,$A101,2))*(2*$B101))),IF('Forward Curve'!$D$7=DataValidation!$A$3,Vols!$E101*(1+(SQRT(YEARFRAC($A$2,$A101,2))*(2*$B101))),IF('Forward Curve'!$D$7=DataValidation!$A$5,Vols!$D101*(1+(SQRT(YEARFRAC($A$2,$A101,2))*(2*$B101)))+0.03,IF('Forward Curve'!$D$7=DataValidation!$A$6,Vols!$H101*(1+(SQRT(YEARFRAC($A$2,$A101,2))*(2*$B101))),IF('Forward Curve'!$D$7=DataValidation!$A$4,Vols!$F101*(1+(SQRT(YEARFRAC($A$2,$A101,2))*(2*$B101))),"")))))</f>
        <v>5.7456315795928165E-2</v>
      </c>
      <c r="O101" s="48">
        <f t="shared" si="3"/>
        <v>2.5000000000000001E-2</v>
      </c>
      <c r="P101" s="7">
        <f>IF('Forward Curve'!$D$7=DataValidation!$A$2,Vols!$O101,IF('Forward Curve'!$D$7=DataValidation!$A$3,Vols!$O101+(Vols!$E101-Vols!$D101),IF('Forward Curve'!$D$7=DataValidation!$A$5,Vols!$O101+(Vols!$G101-Vols!$D101),IF('Forward Curve'!$D$7=DataValidation!$A$6,Vols!$O101+(Vols!$H101-Vols!$D101),IF('Forward Curve'!$D$7=DataValidation!$A$4,Vols!$O101+(Vols!$F101-Vols!$D101))))))</f>
        <v>2.5000000000000001E-2</v>
      </c>
      <c r="Q101" s="7">
        <f>IF('Forward Curve'!$D$7=DataValidation!$A$2,$D101+0.0025,IF('Forward Curve'!$D$7=DataValidation!$A$3,$E101+0.0025,IF('Forward Curve'!$D$7=DataValidation!$A$5,Vols!$G101+0.0025,IF('Forward Curve'!$D$7=DataValidation!$A$6,Vols!$H101+0.0025,IF('Forward Curve'!$D$7=DataValidation!$A$4,Vols!$F101+0.0025,"")))))</f>
        <v>1.0005E-2</v>
      </c>
      <c r="R101" s="7">
        <f>IF('Forward Curve'!$D$7=DataValidation!$A$2,$D101+0.005,IF('Forward Curve'!$D$7=DataValidation!$A$3,$E101+0.005,IF('Forward Curve'!$D$7=DataValidation!$A$5,Vols!$G101+0.005,IF('Forward Curve'!$D$7=DataValidation!$A$6,Vols!$H101+0.005,IF('Forward Curve'!$D$7=DataValidation!$A$4,Vols!$F101+0.005,"")))))</f>
        <v>1.2504999999999999E-2</v>
      </c>
      <c r="T101" s="51">
        <f>IF('Forward Curve'!$D$8=DataValidation!$B$2,Vols!$M101,IF('Forward Curve'!$D$8=DataValidation!$B$3,Vols!$L101,IF('Forward Curve'!$D$8=DataValidation!$B$4,Vols!$K101,IF('Forward Curve'!$D$8=DataValidation!$B$5,Vols!$J101,IF('Forward Curve'!$D$8=DataValidation!$B$7,$P101,IF('Forward Curve'!$D$8=DataValidation!$B$8,Vols!$Q101,IF('Forward Curve'!$D$8=DataValidation!$B$9,Vols!$R101,"ERROR")))))))</f>
        <v>3.2480657897964081E-2</v>
      </c>
      <c r="W101" s="37"/>
      <c r="X101" s="37"/>
    </row>
    <row r="102" spans="1:24" x14ac:dyDescent="0.25">
      <c r="A102" s="5">
        <f>'Forward Curve'!$B113</f>
        <v>47085</v>
      </c>
      <c r="B102" s="6">
        <v>1.1492</v>
      </c>
      <c r="C102" s="7"/>
      <c r="D102" s="6">
        <v>7.5818999999999999E-3</v>
      </c>
      <c r="E102" s="6">
        <v>8.834100000000001E-3</v>
      </c>
      <c r="F102" s="6">
        <v>1.05568E-2</v>
      </c>
      <c r="G102" s="43">
        <v>3.6623000000000003E-2</v>
      </c>
      <c r="H102" s="43">
        <v>5.7611999999999993E-3</v>
      </c>
      <c r="I102" s="8"/>
      <c r="J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-4.3074231378729809E-2</v>
      </c>
      <c r="K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-1.7746165689364903E-2</v>
      </c>
      <c r="L102" s="7">
        <f>IF('Forward Curve'!$D$7=DataValidation!$A$2,Vols!$D102*(1+(SQRT(YEARFRAC($A$2,$A102,2))*(1*$B102))),IF('Forward Curve'!$D$7=DataValidation!$A$3,Vols!$E102*(1+(SQRT(YEARFRAC($A$2,$A102,2))*(1*$B102))),IF('Forward Curve'!$D$7=DataValidation!$A$5,Vols!$D102*(1+(SQRT(YEARFRAC($A$2,$A102,2))*(1*$B102)))+0.03,IF('Forward Curve'!$D$7=DataValidation!$A$6,Vols!$H102*(1+(SQRT(YEARFRAC($A$2,$A102,2))*(1*$B102))),IF('Forward Curve'!$D$7=DataValidation!$A$4,Vols!$F102*(1+(SQRT(YEARFRAC($A$2,$A102,2))*(1*$B102))),"")))))</f>
        <v>3.2909965689364898E-2</v>
      </c>
      <c r="M102" s="7">
        <f>IF('Forward Curve'!$D$7=DataValidation!$A$2,Vols!$D102*(1+(SQRT(YEARFRAC($A$2,$A102,2))*(2*$B102))),IF('Forward Curve'!$D$7=DataValidation!$A$3,Vols!$E102*(1+(SQRT(YEARFRAC($A$2,$A102,2))*(2*$B102))),IF('Forward Curve'!$D$7=DataValidation!$A$5,Vols!$D102*(1+(SQRT(YEARFRAC($A$2,$A102,2))*(2*$B102)))+0.03,IF('Forward Curve'!$D$7=DataValidation!$A$6,Vols!$H102*(1+(SQRT(YEARFRAC($A$2,$A102,2))*(2*$B102))),IF('Forward Curve'!$D$7=DataValidation!$A$4,Vols!$F102*(1+(SQRT(YEARFRAC($A$2,$A102,2))*(2*$B102))),"")))))</f>
        <v>5.8238031378729807E-2</v>
      </c>
      <c r="O102" s="48">
        <f t="shared" si="3"/>
        <v>2.5000000000000001E-2</v>
      </c>
      <c r="P102" s="7">
        <f>IF('Forward Curve'!$D$7=DataValidation!$A$2,Vols!$O102,IF('Forward Curve'!$D$7=DataValidation!$A$3,Vols!$O102+(Vols!$E102-Vols!$D102),IF('Forward Curve'!$D$7=DataValidation!$A$5,Vols!$O102+(Vols!$G102-Vols!$D102),IF('Forward Curve'!$D$7=DataValidation!$A$6,Vols!$O102+(Vols!$H102-Vols!$D102),IF('Forward Curve'!$D$7=DataValidation!$A$4,Vols!$O102+(Vols!$F102-Vols!$D102))))))</f>
        <v>2.5000000000000001E-2</v>
      </c>
      <c r="Q102" s="7">
        <f>IF('Forward Curve'!$D$7=DataValidation!$A$2,$D102+0.0025,IF('Forward Curve'!$D$7=DataValidation!$A$3,$E102+0.0025,IF('Forward Curve'!$D$7=DataValidation!$A$5,Vols!$G102+0.0025,IF('Forward Curve'!$D$7=DataValidation!$A$6,Vols!$H102+0.0025,IF('Forward Curve'!$D$7=DataValidation!$A$4,Vols!$F102+0.0025,"")))))</f>
        <v>1.00819E-2</v>
      </c>
      <c r="R102" s="7">
        <f>IF('Forward Curve'!$D$7=DataValidation!$A$2,$D102+0.005,IF('Forward Curve'!$D$7=DataValidation!$A$3,$E102+0.005,IF('Forward Curve'!$D$7=DataValidation!$A$5,Vols!$G102+0.005,IF('Forward Curve'!$D$7=DataValidation!$A$6,Vols!$H102+0.005,IF('Forward Curve'!$D$7=DataValidation!$A$4,Vols!$F102+0.005,"")))))</f>
        <v>1.25819E-2</v>
      </c>
      <c r="T102" s="51">
        <f>IF('Forward Curve'!$D$8=DataValidation!$B$2,Vols!$M102,IF('Forward Curve'!$D$8=DataValidation!$B$3,Vols!$L102,IF('Forward Curve'!$D$8=DataValidation!$B$4,Vols!$K102,IF('Forward Curve'!$D$8=DataValidation!$B$5,Vols!$J102,IF('Forward Curve'!$D$8=DataValidation!$B$7,$P102,IF('Forward Curve'!$D$8=DataValidation!$B$8,Vols!$Q102,IF('Forward Curve'!$D$8=DataValidation!$B$9,Vols!$R102,"ERROR")))))))</f>
        <v>3.2909965689364898E-2</v>
      </c>
      <c r="W102" s="37"/>
      <c r="X102" s="37"/>
    </row>
    <row r="103" spans="1:24" x14ac:dyDescent="0.25">
      <c r="A103" s="5">
        <f>'Forward Curve'!$B114</f>
        <v>47115</v>
      </c>
      <c r="B103" s="6">
        <v>1.1477999999999999</v>
      </c>
      <c r="C103" s="7"/>
      <c r="D103" s="6">
        <v>7.6602000000000007E-3</v>
      </c>
      <c r="E103" s="6">
        <v>8.9054000000000008E-3</v>
      </c>
      <c r="F103" s="6">
        <v>1.06315E-2</v>
      </c>
      <c r="G103" s="43">
        <v>3.5665700000000002E-2</v>
      </c>
      <c r="H103" s="43">
        <v>5.8222999999999999E-3</v>
      </c>
      <c r="I103" s="8"/>
      <c r="J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-4.3708157586285143E-2</v>
      </c>
      <c r="K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-1.8023978793142572E-2</v>
      </c>
      <c r="L103" s="7">
        <f>IF('Forward Curve'!$D$7=DataValidation!$A$2,Vols!$D103*(1+(SQRT(YEARFRAC($A$2,$A103,2))*(1*$B103))),IF('Forward Curve'!$D$7=DataValidation!$A$3,Vols!$E103*(1+(SQRT(YEARFRAC($A$2,$A103,2))*(1*$B103))),IF('Forward Curve'!$D$7=DataValidation!$A$5,Vols!$D103*(1+(SQRT(YEARFRAC($A$2,$A103,2))*(1*$B103)))+0.03,IF('Forward Curve'!$D$7=DataValidation!$A$6,Vols!$H103*(1+(SQRT(YEARFRAC($A$2,$A103,2))*(1*$B103))),IF('Forward Curve'!$D$7=DataValidation!$A$4,Vols!$F103*(1+(SQRT(YEARFRAC($A$2,$A103,2))*(1*$B103))),"")))))</f>
        <v>3.3344378793142573E-2</v>
      </c>
      <c r="M103" s="7">
        <f>IF('Forward Curve'!$D$7=DataValidation!$A$2,Vols!$D103*(1+(SQRT(YEARFRAC($A$2,$A103,2))*(2*$B103))),IF('Forward Curve'!$D$7=DataValidation!$A$3,Vols!$E103*(1+(SQRT(YEARFRAC($A$2,$A103,2))*(2*$B103))),IF('Forward Curve'!$D$7=DataValidation!$A$5,Vols!$D103*(1+(SQRT(YEARFRAC($A$2,$A103,2))*(2*$B103)))+0.03,IF('Forward Curve'!$D$7=DataValidation!$A$6,Vols!$H103*(1+(SQRT(YEARFRAC($A$2,$A103,2))*(2*$B103))),IF('Forward Curve'!$D$7=DataValidation!$A$4,Vols!$F103*(1+(SQRT(YEARFRAC($A$2,$A103,2))*(2*$B103))),"")))))</f>
        <v>5.9028557586285141E-2</v>
      </c>
      <c r="O103" s="48">
        <f t="shared" si="3"/>
        <v>2.5000000000000001E-2</v>
      </c>
      <c r="P103" s="7">
        <f>IF('Forward Curve'!$D$7=DataValidation!$A$2,Vols!$O103,IF('Forward Curve'!$D$7=DataValidation!$A$3,Vols!$O103+(Vols!$E103-Vols!$D103),IF('Forward Curve'!$D$7=DataValidation!$A$5,Vols!$O103+(Vols!$G103-Vols!$D103),IF('Forward Curve'!$D$7=DataValidation!$A$6,Vols!$O103+(Vols!$H103-Vols!$D103),IF('Forward Curve'!$D$7=DataValidation!$A$4,Vols!$O103+(Vols!$F103-Vols!$D103))))))</f>
        <v>2.5000000000000001E-2</v>
      </c>
      <c r="Q103" s="7">
        <f>IF('Forward Curve'!$D$7=DataValidation!$A$2,$D103+0.0025,IF('Forward Curve'!$D$7=DataValidation!$A$3,$E103+0.0025,IF('Forward Curve'!$D$7=DataValidation!$A$5,Vols!$G103+0.0025,IF('Forward Curve'!$D$7=DataValidation!$A$6,Vols!$H103+0.0025,IF('Forward Curve'!$D$7=DataValidation!$A$4,Vols!$F103+0.0025,"")))))</f>
        <v>1.0160200000000001E-2</v>
      </c>
      <c r="R103" s="7">
        <f>IF('Forward Curve'!$D$7=DataValidation!$A$2,$D103+0.005,IF('Forward Curve'!$D$7=DataValidation!$A$3,$E103+0.005,IF('Forward Curve'!$D$7=DataValidation!$A$5,Vols!$G103+0.005,IF('Forward Curve'!$D$7=DataValidation!$A$6,Vols!$H103+0.005,IF('Forward Curve'!$D$7=DataValidation!$A$4,Vols!$F103+0.005,"")))))</f>
        <v>1.26602E-2</v>
      </c>
      <c r="T103" s="51">
        <f>IF('Forward Curve'!$D$8=DataValidation!$B$2,Vols!$M103,IF('Forward Curve'!$D$8=DataValidation!$B$3,Vols!$L103,IF('Forward Curve'!$D$8=DataValidation!$B$4,Vols!$K103,IF('Forward Curve'!$D$8=DataValidation!$B$5,Vols!$J103,IF('Forward Curve'!$D$8=DataValidation!$B$7,$P103,IF('Forward Curve'!$D$8=DataValidation!$B$8,Vols!$Q103,IF('Forward Curve'!$D$8=DataValidation!$B$9,Vols!$R103,"ERROR")))))))</f>
        <v>3.3344378793142573E-2</v>
      </c>
      <c r="W103" s="37"/>
      <c r="X103" s="37"/>
    </row>
    <row r="104" spans="1:24" x14ac:dyDescent="0.25">
      <c r="A104" s="5">
        <f>'Forward Curve'!$B115</f>
        <v>47146</v>
      </c>
      <c r="B104" s="6">
        <v>1.1471</v>
      </c>
      <c r="C104" s="7"/>
      <c r="D104" s="6">
        <v>7.7419000000000003E-3</v>
      </c>
      <c r="E104" s="6">
        <v>8.9986000000000007E-3</v>
      </c>
      <c r="F104" s="6">
        <v>1.0727599999999999E-2</v>
      </c>
      <c r="G104" s="43">
        <v>3.6787100000000003E-2</v>
      </c>
      <c r="H104" s="43">
        <v>5.9116999999999998E-3</v>
      </c>
      <c r="I104" s="8"/>
      <c r="J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-4.4403796208393388E-2</v>
      </c>
      <c r="K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-1.8330948104196693E-2</v>
      </c>
      <c r="L104" s="7">
        <f>IF('Forward Curve'!$D$7=DataValidation!$A$2,Vols!$D104*(1+(SQRT(YEARFRAC($A$2,$A104,2))*(1*$B104))),IF('Forward Curve'!$D$7=DataValidation!$A$3,Vols!$E104*(1+(SQRT(YEARFRAC($A$2,$A104,2))*(1*$B104))),IF('Forward Curve'!$D$7=DataValidation!$A$5,Vols!$D104*(1+(SQRT(YEARFRAC($A$2,$A104,2))*(1*$B104)))+0.03,IF('Forward Curve'!$D$7=DataValidation!$A$6,Vols!$H104*(1+(SQRT(YEARFRAC($A$2,$A104,2))*(1*$B104))),IF('Forward Curve'!$D$7=DataValidation!$A$4,Vols!$F104*(1+(SQRT(YEARFRAC($A$2,$A104,2))*(1*$B104))),"")))))</f>
        <v>3.3814748104196699E-2</v>
      </c>
      <c r="M104" s="7">
        <f>IF('Forward Curve'!$D$7=DataValidation!$A$2,Vols!$D104*(1+(SQRT(YEARFRAC($A$2,$A104,2))*(2*$B104))),IF('Forward Curve'!$D$7=DataValidation!$A$3,Vols!$E104*(1+(SQRT(YEARFRAC($A$2,$A104,2))*(2*$B104))),IF('Forward Curve'!$D$7=DataValidation!$A$5,Vols!$D104*(1+(SQRT(YEARFRAC($A$2,$A104,2))*(2*$B104)))+0.03,IF('Forward Curve'!$D$7=DataValidation!$A$6,Vols!$H104*(1+(SQRT(YEARFRAC($A$2,$A104,2))*(2*$B104))),IF('Forward Curve'!$D$7=DataValidation!$A$4,Vols!$F104*(1+(SQRT(YEARFRAC($A$2,$A104,2))*(2*$B104))),"")))))</f>
        <v>5.9887596208393387E-2</v>
      </c>
      <c r="O104" s="48">
        <f t="shared" si="3"/>
        <v>2.5000000000000001E-2</v>
      </c>
      <c r="P104" s="7">
        <f>IF('Forward Curve'!$D$7=DataValidation!$A$2,Vols!$O104,IF('Forward Curve'!$D$7=DataValidation!$A$3,Vols!$O104+(Vols!$E104-Vols!$D104),IF('Forward Curve'!$D$7=DataValidation!$A$5,Vols!$O104+(Vols!$G104-Vols!$D104),IF('Forward Curve'!$D$7=DataValidation!$A$6,Vols!$O104+(Vols!$H104-Vols!$D104),IF('Forward Curve'!$D$7=DataValidation!$A$4,Vols!$O104+(Vols!$F104-Vols!$D104))))))</f>
        <v>2.5000000000000001E-2</v>
      </c>
      <c r="Q104" s="7">
        <f>IF('Forward Curve'!$D$7=DataValidation!$A$2,$D104+0.0025,IF('Forward Curve'!$D$7=DataValidation!$A$3,$E104+0.0025,IF('Forward Curve'!$D$7=DataValidation!$A$5,Vols!$G104+0.0025,IF('Forward Curve'!$D$7=DataValidation!$A$6,Vols!$H104+0.0025,IF('Forward Curve'!$D$7=DataValidation!$A$4,Vols!$F104+0.0025,"")))))</f>
        <v>1.02419E-2</v>
      </c>
      <c r="R104" s="7">
        <f>IF('Forward Curve'!$D$7=DataValidation!$A$2,$D104+0.005,IF('Forward Curve'!$D$7=DataValidation!$A$3,$E104+0.005,IF('Forward Curve'!$D$7=DataValidation!$A$5,Vols!$G104+0.005,IF('Forward Curve'!$D$7=DataValidation!$A$6,Vols!$H104+0.005,IF('Forward Curve'!$D$7=DataValidation!$A$4,Vols!$F104+0.005,"")))))</f>
        <v>1.27419E-2</v>
      </c>
      <c r="T104" s="51">
        <f>IF('Forward Curve'!$D$8=DataValidation!$B$2,Vols!$M104,IF('Forward Curve'!$D$8=DataValidation!$B$3,Vols!$L104,IF('Forward Curve'!$D$8=DataValidation!$B$4,Vols!$K104,IF('Forward Curve'!$D$8=DataValidation!$B$5,Vols!$J104,IF('Forward Curve'!$D$8=DataValidation!$B$7,$P104,IF('Forward Curve'!$D$8=DataValidation!$B$8,Vols!$Q104,IF('Forward Curve'!$D$8=DataValidation!$B$9,Vols!$R104,"ERROR")))))))</f>
        <v>3.3814748104196699E-2</v>
      </c>
      <c r="W104" s="37"/>
      <c r="X104" s="37"/>
    </row>
    <row r="105" spans="1:24" x14ac:dyDescent="0.25">
      <c r="A105" s="5">
        <f>'Forward Curve'!$B116</f>
        <v>47177</v>
      </c>
      <c r="B105" s="6">
        <v>1.1456</v>
      </c>
      <c r="C105" s="7"/>
      <c r="D105" s="6">
        <v>7.8159000000000006E-3</v>
      </c>
      <c r="E105" s="6">
        <v>9.0768000000000012E-3</v>
      </c>
      <c r="F105" s="6">
        <v>1.0748500000000001E-2</v>
      </c>
      <c r="G105" s="43">
        <v>3.6845599999999999E-2</v>
      </c>
      <c r="H105" s="43">
        <v>5.9782999999999998E-3</v>
      </c>
      <c r="I105" s="8"/>
      <c r="J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-4.5021354201295945E-2</v>
      </c>
      <c r="K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-1.8602727100647972E-2</v>
      </c>
      <c r="L105" s="7">
        <f>IF('Forward Curve'!$D$7=DataValidation!$A$2,Vols!$D105*(1+(SQRT(YEARFRAC($A$2,$A105,2))*(1*$B105))),IF('Forward Curve'!$D$7=DataValidation!$A$3,Vols!$E105*(1+(SQRT(YEARFRAC($A$2,$A105,2))*(1*$B105))),IF('Forward Curve'!$D$7=DataValidation!$A$5,Vols!$D105*(1+(SQRT(YEARFRAC($A$2,$A105,2))*(1*$B105)))+0.03,IF('Forward Curve'!$D$7=DataValidation!$A$6,Vols!$H105*(1+(SQRT(YEARFRAC($A$2,$A105,2))*(1*$B105))),IF('Forward Curve'!$D$7=DataValidation!$A$4,Vols!$F105*(1+(SQRT(YEARFRAC($A$2,$A105,2))*(1*$B105))),"")))))</f>
        <v>3.423452710064797E-2</v>
      </c>
      <c r="M105" s="7">
        <f>IF('Forward Curve'!$D$7=DataValidation!$A$2,Vols!$D105*(1+(SQRT(YEARFRAC($A$2,$A105,2))*(2*$B105))),IF('Forward Curve'!$D$7=DataValidation!$A$3,Vols!$E105*(1+(SQRT(YEARFRAC($A$2,$A105,2))*(2*$B105))),IF('Forward Curve'!$D$7=DataValidation!$A$5,Vols!$D105*(1+(SQRT(YEARFRAC($A$2,$A105,2))*(2*$B105)))+0.03,IF('Forward Curve'!$D$7=DataValidation!$A$6,Vols!$H105*(1+(SQRT(YEARFRAC($A$2,$A105,2))*(2*$B105))),IF('Forward Curve'!$D$7=DataValidation!$A$4,Vols!$F105*(1+(SQRT(YEARFRAC($A$2,$A105,2))*(2*$B105))),"")))))</f>
        <v>6.0653154201295946E-2</v>
      </c>
      <c r="O105" s="48">
        <f t="shared" si="3"/>
        <v>2.5000000000000001E-2</v>
      </c>
      <c r="P105" s="7">
        <f>IF('Forward Curve'!$D$7=DataValidation!$A$2,Vols!$O105,IF('Forward Curve'!$D$7=DataValidation!$A$3,Vols!$O105+(Vols!$E105-Vols!$D105),IF('Forward Curve'!$D$7=DataValidation!$A$5,Vols!$O105+(Vols!$G105-Vols!$D105),IF('Forward Curve'!$D$7=DataValidation!$A$6,Vols!$O105+(Vols!$H105-Vols!$D105),IF('Forward Curve'!$D$7=DataValidation!$A$4,Vols!$O105+(Vols!$F105-Vols!$D105))))))</f>
        <v>2.5000000000000001E-2</v>
      </c>
      <c r="Q105" s="7">
        <f>IF('Forward Curve'!$D$7=DataValidation!$A$2,$D105+0.0025,IF('Forward Curve'!$D$7=DataValidation!$A$3,$E105+0.0025,IF('Forward Curve'!$D$7=DataValidation!$A$5,Vols!$G105+0.0025,IF('Forward Curve'!$D$7=DataValidation!$A$6,Vols!$H105+0.0025,IF('Forward Curve'!$D$7=DataValidation!$A$4,Vols!$F105+0.0025,"")))))</f>
        <v>1.0315900000000001E-2</v>
      </c>
      <c r="R105" s="7">
        <f>IF('Forward Curve'!$D$7=DataValidation!$A$2,$D105+0.005,IF('Forward Curve'!$D$7=DataValidation!$A$3,$E105+0.005,IF('Forward Curve'!$D$7=DataValidation!$A$5,Vols!$G105+0.005,IF('Forward Curve'!$D$7=DataValidation!$A$6,Vols!$H105+0.005,IF('Forward Curve'!$D$7=DataValidation!$A$4,Vols!$F105+0.005,"")))))</f>
        <v>1.2815900000000002E-2</v>
      </c>
      <c r="T105" s="51">
        <f>IF('Forward Curve'!$D$8=DataValidation!$B$2,Vols!$M105,IF('Forward Curve'!$D$8=DataValidation!$B$3,Vols!$L105,IF('Forward Curve'!$D$8=DataValidation!$B$4,Vols!$K105,IF('Forward Curve'!$D$8=DataValidation!$B$5,Vols!$J105,IF('Forward Curve'!$D$8=DataValidation!$B$7,$P105,IF('Forward Curve'!$D$8=DataValidation!$B$8,Vols!$Q105,IF('Forward Curve'!$D$8=DataValidation!$B$9,Vols!$R105,"ERROR")))))))</f>
        <v>3.423452710064797E-2</v>
      </c>
      <c r="W105" s="37"/>
      <c r="X105" s="37"/>
    </row>
    <row r="106" spans="1:24" x14ac:dyDescent="0.25">
      <c r="A106" s="5">
        <f>'Forward Curve'!$B117</f>
        <v>47205</v>
      </c>
      <c r="B106" s="6">
        <v>1.1447000000000001</v>
      </c>
      <c r="C106" s="7"/>
      <c r="D106" s="6">
        <v>7.8951000000000004E-3</v>
      </c>
      <c r="E106" s="6">
        <v>9.1509E-3</v>
      </c>
      <c r="F106" s="6">
        <v>1.0757000000000001E-2</v>
      </c>
      <c r="G106" s="43">
        <v>3.6884699999999999E-2</v>
      </c>
      <c r="H106" s="43">
        <v>6.0389000000000007E-3</v>
      </c>
      <c r="I106" s="8"/>
      <c r="J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-4.5673339616526074E-2</v>
      </c>
      <c r="K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-1.8889119808263036E-2</v>
      </c>
      <c r="L106" s="7">
        <f>IF('Forward Curve'!$D$7=DataValidation!$A$2,Vols!$D106*(1+(SQRT(YEARFRAC($A$2,$A106,2))*(1*$B106))),IF('Forward Curve'!$D$7=DataValidation!$A$3,Vols!$E106*(1+(SQRT(YEARFRAC($A$2,$A106,2))*(1*$B106))),IF('Forward Curve'!$D$7=DataValidation!$A$5,Vols!$D106*(1+(SQRT(YEARFRAC($A$2,$A106,2))*(1*$B106)))+0.03,IF('Forward Curve'!$D$7=DataValidation!$A$6,Vols!$H106*(1+(SQRT(YEARFRAC($A$2,$A106,2))*(1*$B106))),IF('Forward Curve'!$D$7=DataValidation!$A$4,Vols!$F106*(1+(SQRT(YEARFRAC($A$2,$A106,2))*(1*$B106))),"")))))</f>
        <v>3.467931980826304E-2</v>
      </c>
      <c r="M106" s="7">
        <f>IF('Forward Curve'!$D$7=DataValidation!$A$2,Vols!$D106*(1+(SQRT(YEARFRAC($A$2,$A106,2))*(2*$B106))),IF('Forward Curve'!$D$7=DataValidation!$A$3,Vols!$E106*(1+(SQRT(YEARFRAC($A$2,$A106,2))*(2*$B106))),IF('Forward Curve'!$D$7=DataValidation!$A$5,Vols!$D106*(1+(SQRT(YEARFRAC($A$2,$A106,2))*(2*$B106)))+0.03,IF('Forward Curve'!$D$7=DataValidation!$A$6,Vols!$H106*(1+(SQRT(YEARFRAC($A$2,$A106,2))*(2*$B106))),IF('Forward Curve'!$D$7=DataValidation!$A$4,Vols!$F106*(1+(SQRT(YEARFRAC($A$2,$A106,2))*(2*$B106))),"")))))</f>
        <v>6.1463539616526071E-2</v>
      </c>
      <c r="O106" s="48">
        <f t="shared" si="3"/>
        <v>2.5000000000000001E-2</v>
      </c>
      <c r="P106" s="7">
        <f>IF('Forward Curve'!$D$7=DataValidation!$A$2,Vols!$O106,IF('Forward Curve'!$D$7=DataValidation!$A$3,Vols!$O106+(Vols!$E106-Vols!$D106),IF('Forward Curve'!$D$7=DataValidation!$A$5,Vols!$O106+(Vols!$G106-Vols!$D106),IF('Forward Curve'!$D$7=DataValidation!$A$6,Vols!$O106+(Vols!$H106-Vols!$D106),IF('Forward Curve'!$D$7=DataValidation!$A$4,Vols!$O106+(Vols!$F106-Vols!$D106))))))</f>
        <v>2.5000000000000001E-2</v>
      </c>
      <c r="Q106" s="7">
        <f>IF('Forward Curve'!$D$7=DataValidation!$A$2,$D106+0.0025,IF('Forward Curve'!$D$7=DataValidation!$A$3,$E106+0.0025,IF('Forward Curve'!$D$7=DataValidation!$A$5,Vols!$G106+0.0025,IF('Forward Curve'!$D$7=DataValidation!$A$6,Vols!$H106+0.0025,IF('Forward Curve'!$D$7=DataValidation!$A$4,Vols!$F106+0.0025,"")))))</f>
        <v>1.0395100000000001E-2</v>
      </c>
      <c r="R106" s="7">
        <f>IF('Forward Curve'!$D$7=DataValidation!$A$2,$D106+0.005,IF('Forward Curve'!$D$7=DataValidation!$A$3,$E106+0.005,IF('Forward Curve'!$D$7=DataValidation!$A$5,Vols!$G106+0.005,IF('Forward Curve'!$D$7=DataValidation!$A$6,Vols!$H106+0.005,IF('Forward Curve'!$D$7=DataValidation!$A$4,Vols!$F106+0.005,"")))))</f>
        <v>1.28951E-2</v>
      </c>
      <c r="T106" s="51">
        <f>IF('Forward Curve'!$D$8=DataValidation!$B$2,Vols!$M106,IF('Forward Curve'!$D$8=DataValidation!$B$3,Vols!$L106,IF('Forward Curve'!$D$8=DataValidation!$B$4,Vols!$K106,IF('Forward Curve'!$D$8=DataValidation!$B$5,Vols!$J106,IF('Forward Curve'!$D$8=DataValidation!$B$7,$P106,IF('Forward Curve'!$D$8=DataValidation!$B$8,Vols!$Q106,IF('Forward Curve'!$D$8=DataValidation!$B$9,Vols!$R106,"ERROR")))))))</f>
        <v>3.467931980826304E-2</v>
      </c>
      <c r="W106" s="37"/>
      <c r="X106" s="37"/>
    </row>
    <row r="107" spans="1:24" x14ac:dyDescent="0.25">
      <c r="A107" s="5">
        <f>'Forward Curve'!$B118</f>
        <v>47236</v>
      </c>
      <c r="B107" s="6">
        <v>1.1435</v>
      </c>
      <c r="C107" s="7"/>
      <c r="D107" s="6">
        <v>7.9762999999999987E-3</v>
      </c>
      <c r="E107" s="6">
        <v>9.2362E-3</v>
      </c>
      <c r="F107" s="6">
        <v>1.0768400000000001E-2</v>
      </c>
      <c r="G107" s="43">
        <v>3.6973899999999997E-2</v>
      </c>
      <c r="H107" s="43">
        <v>6.1233000000000008E-3</v>
      </c>
      <c r="I107" s="8"/>
      <c r="J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-4.6350716272913706E-2</v>
      </c>
      <c r="K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-1.9187208136456853E-2</v>
      </c>
      <c r="L107" s="7">
        <f>IF('Forward Curve'!$D$7=DataValidation!$A$2,Vols!$D107*(1+(SQRT(YEARFRAC($A$2,$A107,2))*(1*$B107))),IF('Forward Curve'!$D$7=DataValidation!$A$3,Vols!$E107*(1+(SQRT(YEARFRAC($A$2,$A107,2))*(1*$B107))),IF('Forward Curve'!$D$7=DataValidation!$A$5,Vols!$D107*(1+(SQRT(YEARFRAC($A$2,$A107,2))*(1*$B107)))+0.03,IF('Forward Curve'!$D$7=DataValidation!$A$6,Vols!$H107*(1+(SQRT(YEARFRAC($A$2,$A107,2))*(1*$B107))),IF('Forward Curve'!$D$7=DataValidation!$A$4,Vols!$F107*(1+(SQRT(YEARFRAC($A$2,$A107,2))*(1*$B107))),"")))))</f>
        <v>3.5139808136456847E-2</v>
      </c>
      <c r="M107" s="7">
        <f>IF('Forward Curve'!$D$7=DataValidation!$A$2,Vols!$D107*(1+(SQRT(YEARFRAC($A$2,$A107,2))*(2*$B107))),IF('Forward Curve'!$D$7=DataValidation!$A$3,Vols!$E107*(1+(SQRT(YEARFRAC($A$2,$A107,2))*(2*$B107))),IF('Forward Curve'!$D$7=DataValidation!$A$5,Vols!$D107*(1+(SQRT(YEARFRAC($A$2,$A107,2))*(2*$B107)))+0.03,IF('Forward Curve'!$D$7=DataValidation!$A$6,Vols!$H107*(1+(SQRT(YEARFRAC($A$2,$A107,2))*(2*$B107))),IF('Forward Curve'!$D$7=DataValidation!$A$4,Vols!$F107*(1+(SQRT(YEARFRAC($A$2,$A107,2))*(2*$B107))),"")))))</f>
        <v>6.2303316272913703E-2</v>
      </c>
      <c r="O107" s="48">
        <f t="shared" si="3"/>
        <v>2.5000000000000001E-2</v>
      </c>
      <c r="P107" s="7">
        <f>IF('Forward Curve'!$D$7=DataValidation!$A$2,Vols!$O107,IF('Forward Curve'!$D$7=DataValidation!$A$3,Vols!$O107+(Vols!$E107-Vols!$D107),IF('Forward Curve'!$D$7=DataValidation!$A$5,Vols!$O107+(Vols!$G107-Vols!$D107),IF('Forward Curve'!$D$7=DataValidation!$A$6,Vols!$O107+(Vols!$H107-Vols!$D107),IF('Forward Curve'!$D$7=DataValidation!$A$4,Vols!$O107+(Vols!$F107-Vols!$D107))))))</f>
        <v>2.5000000000000001E-2</v>
      </c>
      <c r="Q107" s="7">
        <f>IF('Forward Curve'!$D$7=DataValidation!$A$2,$D107+0.0025,IF('Forward Curve'!$D$7=DataValidation!$A$3,$E107+0.0025,IF('Forward Curve'!$D$7=DataValidation!$A$5,Vols!$G107+0.0025,IF('Forward Curve'!$D$7=DataValidation!$A$6,Vols!$H107+0.0025,IF('Forward Curve'!$D$7=DataValidation!$A$4,Vols!$F107+0.0025,"")))))</f>
        <v>1.0476299999999999E-2</v>
      </c>
      <c r="R107" s="7">
        <f>IF('Forward Curve'!$D$7=DataValidation!$A$2,$D107+0.005,IF('Forward Curve'!$D$7=DataValidation!$A$3,$E107+0.005,IF('Forward Curve'!$D$7=DataValidation!$A$5,Vols!$G107+0.005,IF('Forward Curve'!$D$7=DataValidation!$A$6,Vols!$H107+0.005,IF('Forward Curve'!$D$7=DataValidation!$A$4,Vols!$F107+0.005,"")))))</f>
        <v>1.29763E-2</v>
      </c>
      <c r="T107" s="51">
        <f>IF('Forward Curve'!$D$8=DataValidation!$B$2,Vols!$M107,IF('Forward Curve'!$D$8=DataValidation!$B$3,Vols!$L107,IF('Forward Curve'!$D$8=DataValidation!$B$4,Vols!$K107,IF('Forward Curve'!$D$8=DataValidation!$B$5,Vols!$J107,IF('Forward Curve'!$D$8=DataValidation!$B$7,$P107,IF('Forward Curve'!$D$8=DataValidation!$B$8,Vols!$Q107,IF('Forward Curve'!$D$8=DataValidation!$B$9,Vols!$R107,"ERROR")))))))</f>
        <v>3.5139808136456847E-2</v>
      </c>
      <c r="W107" s="37"/>
      <c r="X107" s="37"/>
    </row>
    <row r="108" spans="1:24" x14ac:dyDescent="0.25">
      <c r="A108" s="5">
        <f>'Forward Curve'!$B119</f>
        <v>47266</v>
      </c>
      <c r="B108" s="6">
        <v>1.0865</v>
      </c>
      <c r="C108" s="7"/>
      <c r="D108" s="6">
        <v>8.0533999999999988E-3</v>
      </c>
      <c r="E108" s="6">
        <v>9.1935000000000003E-3</v>
      </c>
      <c r="F108" s="6">
        <v>1.07609E-2</v>
      </c>
      <c r="G108" s="43">
        <v>3.7103400000000002E-2</v>
      </c>
      <c r="H108" s="43">
        <v>6.2004E-3</v>
      </c>
      <c r="I108" s="8"/>
      <c r="J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-4.4308801675649552E-2</v>
      </c>
      <c r="K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-1.8127700837824778E-2</v>
      </c>
      <c r="L108" s="7">
        <f>IF('Forward Curve'!$D$7=DataValidation!$A$2,Vols!$D108*(1+(SQRT(YEARFRAC($A$2,$A108,2))*(1*$B108))),IF('Forward Curve'!$D$7=DataValidation!$A$3,Vols!$E108*(1+(SQRT(YEARFRAC($A$2,$A108,2))*(1*$B108))),IF('Forward Curve'!$D$7=DataValidation!$A$5,Vols!$D108*(1+(SQRT(YEARFRAC($A$2,$A108,2))*(1*$B108)))+0.03,IF('Forward Curve'!$D$7=DataValidation!$A$6,Vols!$H108*(1+(SQRT(YEARFRAC($A$2,$A108,2))*(1*$B108))),IF('Forward Curve'!$D$7=DataValidation!$A$4,Vols!$F108*(1+(SQRT(YEARFRAC($A$2,$A108,2))*(1*$B108))),"")))))</f>
        <v>3.4234500837824776E-2</v>
      </c>
      <c r="M108" s="7">
        <f>IF('Forward Curve'!$D$7=DataValidation!$A$2,Vols!$D108*(1+(SQRT(YEARFRAC($A$2,$A108,2))*(2*$B108))),IF('Forward Curve'!$D$7=DataValidation!$A$3,Vols!$E108*(1+(SQRT(YEARFRAC($A$2,$A108,2))*(2*$B108))),IF('Forward Curve'!$D$7=DataValidation!$A$5,Vols!$D108*(1+(SQRT(YEARFRAC($A$2,$A108,2))*(2*$B108)))+0.03,IF('Forward Curve'!$D$7=DataValidation!$A$6,Vols!$H108*(1+(SQRT(YEARFRAC($A$2,$A108,2))*(2*$B108))),IF('Forward Curve'!$D$7=DataValidation!$A$4,Vols!$F108*(1+(SQRT(YEARFRAC($A$2,$A108,2))*(2*$B108))),"")))))</f>
        <v>6.041560167564955E-2</v>
      </c>
      <c r="O108" s="48">
        <f t="shared" si="3"/>
        <v>2.5000000000000001E-2</v>
      </c>
      <c r="P108" s="7">
        <f>IF('Forward Curve'!$D$7=DataValidation!$A$2,Vols!$O108,IF('Forward Curve'!$D$7=DataValidation!$A$3,Vols!$O108+(Vols!$E108-Vols!$D108),IF('Forward Curve'!$D$7=DataValidation!$A$5,Vols!$O108+(Vols!$G108-Vols!$D108),IF('Forward Curve'!$D$7=DataValidation!$A$6,Vols!$O108+(Vols!$H108-Vols!$D108),IF('Forward Curve'!$D$7=DataValidation!$A$4,Vols!$O108+(Vols!$F108-Vols!$D108))))))</f>
        <v>2.5000000000000001E-2</v>
      </c>
      <c r="Q108" s="7">
        <f>IF('Forward Curve'!$D$7=DataValidation!$A$2,$D108+0.0025,IF('Forward Curve'!$D$7=DataValidation!$A$3,$E108+0.0025,IF('Forward Curve'!$D$7=DataValidation!$A$5,Vols!$G108+0.0025,IF('Forward Curve'!$D$7=DataValidation!$A$6,Vols!$H108+0.0025,IF('Forward Curve'!$D$7=DataValidation!$A$4,Vols!$F108+0.0025,"")))))</f>
        <v>1.0553399999999999E-2</v>
      </c>
      <c r="R108" s="7">
        <f>IF('Forward Curve'!$D$7=DataValidation!$A$2,$D108+0.005,IF('Forward Curve'!$D$7=DataValidation!$A$3,$E108+0.005,IF('Forward Curve'!$D$7=DataValidation!$A$5,Vols!$G108+0.005,IF('Forward Curve'!$D$7=DataValidation!$A$6,Vols!$H108+0.005,IF('Forward Curve'!$D$7=DataValidation!$A$4,Vols!$F108+0.005,"")))))</f>
        <v>1.30534E-2</v>
      </c>
      <c r="T108" s="51">
        <f>IF('Forward Curve'!$D$8=DataValidation!$B$2,Vols!$M108,IF('Forward Curve'!$D$8=DataValidation!$B$3,Vols!$L108,IF('Forward Curve'!$D$8=DataValidation!$B$4,Vols!$K108,IF('Forward Curve'!$D$8=DataValidation!$B$5,Vols!$J108,IF('Forward Curve'!$D$8=DataValidation!$B$7,$P108,IF('Forward Curve'!$D$8=DataValidation!$B$8,Vols!$Q108,IF('Forward Curve'!$D$8=DataValidation!$B$9,Vols!$R108,"ERROR")))))))</f>
        <v>3.4234500837824776E-2</v>
      </c>
      <c r="W108" s="37"/>
      <c r="X108" s="37"/>
    </row>
    <row r="109" spans="1:24" x14ac:dyDescent="0.25">
      <c r="A109" s="5">
        <f>'Forward Curve'!$B120</f>
        <v>47297</v>
      </c>
      <c r="B109" s="6">
        <v>1.0307999999999999</v>
      </c>
      <c r="C109" s="7"/>
      <c r="D109" s="6">
        <v>8.1306999999999994E-3</v>
      </c>
      <c r="E109" s="6">
        <v>9.1147999999999993E-3</v>
      </c>
      <c r="F109" s="6">
        <v>1.0748200000000001E-2</v>
      </c>
      <c r="G109" s="43">
        <v>3.6628500000000001E-2</v>
      </c>
      <c r="H109" s="43">
        <v>6.2675000000000005E-3</v>
      </c>
      <c r="I109" s="8"/>
      <c r="J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-4.2264580470517073E-2</v>
      </c>
      <c r="K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-1.7066940235258538E-2</v>
      </c>
      <c r="L109" s="7">
        <f>IF('Forward Curve'!$D$7=DataValidation!$A$2,Vols!$D109*(1+(SQRT(YEARFRAC($A$2,$A109,2))*(1*$B109))),IF('Forward Curve'!$D$7=DataValidation!$A$3,Vols!$E109*(1+(SQRT(YEARFRAC($A$2,$A109,2))*(1*$B109))),IF('Forward Curve'!$D$7=DataValidation!$A$5,Vols!$D109*(1+(SQRT(YEARFRAC($A$2,$A109,2))*(1*$B109)))+0.03,IF('Forward Curve'!$D$7=DataValidation!$A$6,Vols!$H109*(1+(SQRT(YEARFRAC($A$2,$A109,2))*(1*$B109))),IF('Forward Curve'!$D$7=DataValidation!$A$4,Vols!$F109*(1+(SQRT(YEARFRAC($A$2,$A109,2))*(1*$B109))),"")))))</f>
        <v>3.3328340235258533E-2</v>
      </c>
      <c r="M109" s="7">
        <f>IF('Forward Curve'!$D$7=DataValidation!$A$2,Vols!$D109*(1+(SQRT(YEARFRAC($A$2,$A109,2))*(2*$B109))),IF('Forward Curve'!$D$7=DataValidation!$A$3,Vols!$E109*(1+(SQRT(YEARFRAC($A$2,$A109,2))*(2*$B109))),IF('Forward Curve'!$D$7=DataValidation!$A$5,Vols!$D109*(1+(SQRT(YEARFRAC($A$2,$A109,2))*(2*$B109)))+0.03,IF('Forward Curve'!$D$7=DataValidation!$A$6,Vols!$H109*(1+(SQRT(YEARFRAC($A$2,$A109,2))*(2*$B109))),IF('Forward Curve'!$D$7=DataValidation!$A$4,Vols!$F109*(1+(SQRT(YEARFRAC($A$2,$A109,2))*(2*$B109))),"")))))</f>
        <v>5.8525980470517075E-2</v>
      </c>
      <c r="O109" s="48">
        <f t="shared" si="3"/>
        <v>2.5000000000000001E-2</v>
      </c>
      <c r="P109" s="7">
        <f>IF('Forward Curve'!$D$7=DataValidation!$A$2,Vols!$O109,IF('Forward Curve'!$D$7=DataValidation!$A$3,Vols!$O109+(Vols!$E109-Vols!$D109),IF('Forward Curve'!$D$7=DataValidation!$A$5,Vols!$O109+(Vols!$G109-Vols!$D109),IF('Forward Curve'!$D$7=DataValidation!$A$6,Vols!$O109+(Vols!$H109-Vols!$D109),IF('Forward Curve'!$D$7=DataValidation!$A$4,Vols!$O109+(Vols!$F109-Vols!$D109))))))</f>
        <v>2.5000000000000001E-2</v>
      </c>
      <c r="Q109" s="7">
        <f>IF('Forward Curve'!$D$7=DataValidation!$A$2,$D109+0.0025,IF('Forward Curve'!$D$7=DataValidation!$A$3,$E109+0.0025,IF('Forward Curve'!$D$7=DataValidation!$A$5,Vols!$G109+0.0025,IF('Forward Curve'!$D$7=DataValidation!$A$6,Vols!$H109+0.0025,IF('Forward Curve'!$D$7=DataValidation!$A$4,Vols!$F109+0.0025,"")))))</f>
        <v>1.06307E-2</v>
      </c>
      <c r="R109" s="7">
        <f>IF('Forward Curve'!$D$7=DataValidation!$A$2,$D109+0.005,IF('Forward Curve'!$D$7=DataValidation!$A$3,$E109+0.005,IF('Forward Curve'!$D$7=DataValidation!$A$5,Vols!$G109+0.005,IF('Forward Curve'!$D$7=DataValidation!$A$6,Vols!$H109+0.005,IF('Forward Curve'!$D$7=DataValidation!$A$4,Vols!$F109+0.005,"")))))</f>
        <v>1.3130699999999999E-2</v>
      </c>
      <c r="T109" s="51">
        <f>IF('Forward Curve'!$D$8=DataValidation!$B$2,Vols!$M109,IF('Forward Curve'!$D$8=DataValidation!$B$3,Vols!$L109,IF('Forward Curve'!$D$8=DataValidation!$B$4,Vols!$K109,IF('Forward Curve'!$D$8=DataValidation!$B$5,Vols!$J109,IF('Forward Curve'!$D$8=DataValidation!$B$7,$P109,IF('Forward Curve'!$D$8=DataValidation!$B$8,Vols!$Q109,IF('Forward Curve'!$D$8=DataValidation!$B$9,Vols!$R109,"ERROR")))))))</f>
        <v>3.3328340235258533E-2</v>
      </c>
      <c r="W109" s="37"/>
      <c r="X109" s="37"/>
    </row>
    <row r="110" spans="1:24" x14ac:dyDescent="0.25">
      <c r="A110" s="5">
        <f>'Forward Curve'!$B121</f>
        <v>47327</v>
      </c>
      <c r="B110" s="6">
        <v>1.0156000000000001</v>
      </c>
      <c r="C110" s="7"/>
      <c r="D110" s="6">
        <v>7.8574000000000005E-3</v>
      </c>
      <c r="E110" s="6">
        <v>9.0330999999999988E-3</v>
      </c>
      <c r="F110" s="6">
        <v>1.0734500000000001E-2</v>
      </c>
      <c r="G110" s="43">
        <v>3.7298399999999995E-2</v>
      </c>
      <c r="H110" s="43">
        <v>6.3475000000000007E-3</v>
      </c>
      <c r="I110" s="8"/>
      <c r="J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-4.0346466413337806E-2</v>
      </c>
      <c r="K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-1.6244533206668903E-2</v>
      </c>
      <c r="L110" s="7">
        <f>IF('Forward Curve'!$D$7=DataValidation!$A$2,Vols!$D110*(1+(SQRT(YEARFRAC($A$2,$A110,2))*(1*$B110))),IF('Forward Curve'!$D$7=DataValidation!$A$3,Vols!$E110*(1+(SQRT(YEARFRAC($A$2,$A110,2))*(1*$B110))),IF('Forward Curve'!$D$7=DataValidation!$A$5,Vols!$D110*(1+(SQRT(YEARFRAC($A$2,$A110,2))*(1*$B110)))+0.03,IF('Forward Curve'!$D$7=DataValidation!$A$6,Vols!$H110*(1+(SQRT(YEARFRAC($A$2,$A110,2))*(1*$B110))),IF('Forward Curve'!$D$7=DataValidation!$A$4,Vols!$F110*(1+(SQRT(YEARFRAC($A$2,$A110,2))*(1*$B110))),"")))))</f>
        <v>3.1959333206668904E-2</v>
      </c>
      <c r="M110" s="7">
        <f>IF('Forward Curve'!$D$7=DataValidation!$A$2,Vols!$D110*(1+(SQRT(YEARFRAC($A$2,$A110,2))*(2*$B110))),IF('Forward Curve'!$D$7=DataValidation!$A$3,Vols!$E110*(1+(SQRT(YEARFRAC($A$2,$A110,2))*(2*$B110))),IF('Forward Curve'!$D$7=DataValidation!$A$5,Vols!$D110*(1+(SQRT(YEARFRAC($A$2,$A110,2))*(2*$B110)))+0.03,IF('Forward Curve'!$D$7=DataValidation!$A$6,Vols!$H110*(1+(SQRT(YEARFRAC($A$2,$A110,2))*(2*$B110))),IF('Forward Curve'!$D$7=DataValidation!$A$4,Vols!$F110*(1+(SQRT(YEARFRAC($A$2,$A110,2))*(2*$B110))),"")))))</f>
        <v>5.6061266413337807E-2</v>
      </c>
      <c r="O110" s="48">
        <f t="shared" ref="O110:O121" si="4">O109</f>
        <v>2.5000000000000001E-2</v>
      </c>
      <c r="P110" s="7">
        <f>IF('Forward Curve'!$D$7=DataValidation!$A$2,Vols!$O110,IF('Forward Curve'!$D$7=DataValidation!$A$3,Vols!$O110+(Vols!$E110-Vols!$D110),IF('Forward Curve'!$D$7=DataValidation!$A$5,Vols!$O110+(Vols!$G110-Vols!$D110),IF('Forward Curve'!$D$7=DataValidation!$A$6,Vols!$O110+(Vols!$H110-Vols!$D110),IF('Forward Curve'!$D$7=DataValidation!$A$4,Vols!$O110+(Vols!$F110-Vols!$D110))))))</f>
        <v>2.5000000000000001E-2</v>
      </c>
      <c r="Q110" s="7">
        <f>IF('Forward Curve'!$D$7=DataValidation!$A$2,$D110+0.0025,IF('Forward Curve'!$D$7=DataValidation!$A$3,$E110+0.0025,IF('Forward Curve'!$D$7=DataValidation!$A$5,Vols!$G110+0.0025,IF('Forward Curve'!$D$7=DataValidation!$A$6,Vols!$H110+0.0025,IF('Forward Curve'!$D$7=DataValidation!$A$4,Vols!$F110+0.0025,"")))))</f>
        <v>1.0357400000000001E-2</v>
      </c>
      <c r="R110" s="7">
        <f>IF('Forward Curve'!$D$7=DataValidation!$A$2,$D110+0.005,IF('Forward Curve'!$D$7=DataValidation!$A$3,$E110+0.005,IF('Forward Curve'!$D$7=DataValidation!$A$5,Vols!$G110+0.005,IF('Forward Curve'!$D$7=DataValidation!$A$6,Vols!$H110+0.005,IF('Forward Curve'!$D$7=DataValidation!$A$4,Vols!$F110+0.005,"")))))</f>
        <v>1.2857400000000001E-2</v>
      </c>
      <c r="T110" s="51">
        <f>IF('Forward Curve'!$D$8=DataValidation!$B$2,Vols!$M110,IF('Forward Curve'!$D$8=DataValidation!$B$3,Vols!$L110,IF('Forward Curve'!$D$8=DataValidation!$B$4,Vols!$K110,IF('Forward Curve'!$D$8=DataValidation!$B$5,Vols!$J110,IF('Forward Curve'!$D$8=DataValidation!$B$7,$P110,IF('Forward Curve'!$D$8=DataValidation!$B$8,Vols!$Q110,IF('Forward Curve'!$D$8=DataValidation!$B$9,Vols!$R110,"ERROR")))))))</f>
        <v>3.1959333206668904E-2</v>
      </c>
      <c r="W110" s="37"/>
      <c r="X110" s="37"/>
    </row>
    <row r="111" spans="1:24" x14ac:dyDescent="0.25">
      <c r="A111" s="5">
        <f>'Forward Curve'!$B122</f>
        <v>47358</v>
      </c>
      <c r="B111" s="6">
        <v>1.0129000000000001</v>
      </c>
      <c r="C111" s="7"/>
      <c r="D111" s="6">
        <v>7.8408999999999996E-3</v>
      </c>
      <c r="E111" s="6">
        <v>9.078000000000001E-3</v>
      </c>
      <c r="F111" s="6">
        <v>1.07895E-2</v>
      </c>
      <c r="G111" s="43">
        <v>3.6376600000000002E-2</v>
      </c>
      <c r="H111" s="43">
        <v>6.4270000000000004E-3</v>
      </c>
      <c r="I111" s="8"/>
      <c r="J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-4.0359761428606603E-2</v>
      </c>
      <c r="K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-1.6259430714303302E-2</v>
      </c>
      <c r="L111" s="7">
        <f>IF('Forward Curve'!$D$7=DataValidation!$A$2,Vols!$D111*(1+(SQRT(YEARFRAC($A$2,$A111,2))*(1*$B111))),IF('Forward Curve'!$D$7=DataValidation!$A$3,Vols!$E111*(1+(SQRT(YEARFRAC($A$2,$A111,2))*(1*$B111))),IF('Forward Curve'!$D$7=DataValidation!$A$5,Vols!$D111*(1+(SQRT(YEARFRAC($A$2,$A111,2))*(1*$B111)))+0.03,IF('Forward Curve'!$D$7=DataValidation!$A$6,Vols!$H111*(1+(SQRT(YEARFRAC($A$2,$A111,2))*(1*$B111))),IF('Forward Curve'!$D$7=DataValidation!$A$4,Vols!$F111*(1+(SQRT(YEARFRAC($A$2,$A111,2))*(1*$B111))),"")))))</f>
        <v>3.1941230714303305E-2</v>
      </c>
      <c r="M111" s="7">
        <f>IF('Forward Curve'!$D$7=DataValidation!$A$2,Vols!$D111*(1+(SQRT(YEARFRAC($A$2,$A111,2))*(2*$B111))),IF('Forward Curve'!$D$7=DataValidation!$A$3,Vols!$E111*(1+(SQRT(YEARFRAC($A$2,$A111,2))*(2*$B111))),IF('Forward Curve'!$D$7=DataValidation!$A$5,Vols!$D111*(1+(SQRT(YEARFRAC($A$2,$A111,2))*(2*$B111)))+0.03,IF('Forward Curve'!$D$7=DataValidation!$A$6,Vols!$H111*(1+(SQRT(YEARFRAC($A$2,$A111,2))*(2*$B111))),IF('Forward Curve'!$D$7=DataValidation!$A$4,Vols!$F111*(1+(SQRT(YEARFRAC($A$2,$A111,2))*(2*$B111))),"")))))</f>
        <v>5.6041561428606598E-2</v>
      </c>
      <c r="O111" s="48">
        <f t="shared" si="4"/>
        <v>2.5000000000000001E-2</v>
      </c>
      <c r="P111" s="7">
        <f>IF('Forward Curve'!$D$7=DataValidation!$A$2,Vols!$O111,IF('Forward Curve'!$D$7=DataValidation!$A$3,Vols!$O111+(Vols!$E111-Vols!$D111),IF('Forward Curve'!$D$7=DataValidation!$A$5,Vols!$O111+(Vols!$G111-Vols!$D111),IF('Forward Curve'!$D$7=DataValidation!$A$6,Vols!$O111+(Vols!$H111-Vols!$D111),IF('Forward Curve'!$D$7=DataValidation!$A$4,Vols!$O111+(Vols!$F111-Vols!$D111))))))</f>
        <v>2.5000000000000001E-2</v>
      </c>
      <c r="Q111" s="7">
        <f>IF('Forward Curve'!$D$7=DataValidation!$A$2,$D111+0.0025,IF('Forward Curve'!$D$7=DataValidation!$A$3,$E111+0.0025,IF('Forward Curve'!$D$7=DataValidation!$A$5,Vols!$G111+0.0025,IF('Forward Curve'!$D$7=DataValidation!$A$6,Vols!$H111+0.0025,IF('Forward Curve'!$D$7=DataValidation!$A$4,Vols!$F111+0.0025,"")))))</f>
        <v>1.03409E-2</v>
      </c>
      <c r="R111" s="7">
        <f>IF('Forward Curve'!$D$7=DataValidation!$A$2,$D111+0.005,IF('Forward Curve'!$D$7=DataValidation!$A$3,$E111+0.005,IF('Forward Curve'!$D$7=DataValidation!$A$5,Vols!$G111+0.005,IF('Forward Curve'!$D$7=DataValidation!$A$6,Vols!$H111+0.005,IF('Forward Curve'!$D$7=DataValidation!$A$4,Vols!$F111+0.005,"")))))</f>
        <v>1.2840899999999999E-2</v>
      </c>
      <c r="T111" s="51">
        <f>IF('Forward Curve'!$D$8=DataValidation!$B$2,Vols!$M111,IF('Forward Curve'!$D$8=DataValidation!$B$3,Vols!$L111,IF('Forward Curve'!$D$8=DataValidation!$B$4,Vols!$K111,IF('Forward Curve'!$D$8=DataValidation!$B$5,Vols!$J111,IF('Forward Curve'!$D$8=DataValidation!$B$7,$P111,IF('Forward Curve'!$D$8=DataValidation!$B$8,Vols!$Q111,IF('Forward Curve'!$D$8=DataValidation!$B$9,Vols!$R111,"ERROR")))))))</f>
        <v>3.1941230714303305E-2</v>
      </c>
      <c r="W111" s="37"/>
      <c r="X111" s="37"/>
    </row>
    <row r="112" spans="1:24" x14ac:dyDescent="0.25">
      <c r="A112" s="5">
        <f>'Forward Curve'!$B123</f>
        <v>47389</v>
      </c>
      <c r="B112" s="6">
        <v>1.0118</v>
      </c>
      <c r="C112" s="7"/>
      <c r="D112" s="6">
        <v>7.9091999999999999E-3</v>
      </c>
      <c r="E112" s="6">
        <v>9.1371999999999998E-3</v>
      </c>
      <c r="F112" s="6">
        <v>1.0850599999999998E-2</v>
      </c>
      <c r="G112" s="43">
        <v>3.65242E-2</v>
      </c>
      <c r="H112" s="43">
        <v>6.4885000000000003E-3</v>
      </c>
      <c r="I112" s="8"/>
      <c r="J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-4.0885083633911926E-2</v>
      </c>
      <c r="K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-1.6487941816955964E-2</v>
      </c>
      <c r="L112" s="7">
        <f>IF('Forward Curve'!$D$7=DataValidation!$A$2,Vols!$D112*(1+(SQRT(YEARFRAC($A$2,$A112,2))*(1*$B112))),IF('Forward Curve'!$D$7=DataValidation!$A$3,Vols!$E112*(1+(SQRT(YEARFRAC($A$2,$A112,2))*(1*$B112))),IF('Forward Curve'!$D$7=DataValidation!$A$5,Vols!$D112*(1+(SQRT(YEARFRAC($A$2,$A112,2))*(1*$B112)))+0.03,IF('Forward Curve'!$D$7=DataValidation!$A$6,Vols!$H112*(1+(SQRT(YEARFRAC($A$2,$A112,2))*(1*$B112))),IF('Forward Curve'!$D$7=DataValidation!$A$4,Vols!$F112*(1+(SQRT(YEARFRAC($A$2,$A112,2))*(1*$B112))),"")))))</f>
        <v>3.2306341816955964E-2</v>
      </c>
      <c r="M112" s="7">
        <f>IF('Forward Curve'!$D$7=DataValidation!$A$2,Vols!$D112*(1+(SQRT(YEARFRAC($A$2,$A112,2))*(2*$B112))),IF('Forward Curve'!$D$7=DataValidation!$A$3,Vols!$E112*(1+(SQRT(YEARFRAC($A$2,$A112,2))*(2*$B112))),IF('Forward Curve'!$D$7=DataValidation!$A$5,Vols!$D112*(1+(SQRT(YEARFRAC($A$2,$A112,2))*(2*$B112)))+0.03,IF('Forward Curve'!$D$7=DataValidation!$A$6,Vols!$H112*(1+(SQRT(YEARFRAC($A$2,$A112,2))*(2*$B112))),IF('Forward Curve'!$D$7=DataValidation!$A$4,Vols!$F112*(1+(SQRT(YEARFRAC($A$2,$A112,2))*(2*$B112))),"")))))</f>
        <v>5.6703483633911922E-2</v>
      </c>
      <c r="O112" s="48">
        <f t="shared" si="4"/>
        <v>2.5000000000000001E-2</v>
      </c>
      <c r="P112" s="7">
        <f>IF('Forward Curve'!$D$7=DataValidation!$A$2,Vols!$O112,IF('Forward Curve'!$D$7=DataValidation!$A$3,Vols!$O112+(Vols!$E112-Vols!$D112),IF('Forward Curve'!$D$7=DataValidation!$A$5,Vols!$O112+(Vols!$G112-Vols!$D112),IF('Forward Curve'!$D$7=DataValidation!$A$6,Vols!$O112+(Vols!$H112-Vols!$D112),IF('Forward Curve'!$D$7=DataValidation!$A$4,Vols!$O112+(Vols!$F112-Vols!$D112))))))</f>
        <v>2.5000000000000001E-2</v>
      </c>
      <c r="Q112" s="7">
        <f>IF('Forward Curve'!$D$7=DataValidation!$A$2,$D112+0.0025,IF('Forward Curve'!$D$7=DataValidation!$A$3,$E112+0.0025,IF('Forward Curve'!$D$7=DataValidation!$A$5,Vols!$G112+0.0025,IF('Forward Curve'!$D$7=DataValidation!$A$6,Vols!$H112+0.0025,IF('Forward Curve'!$D$7=DataValidation!$A$4,Vols!$F112+0.0025,"")))))</f>
        <v>1.04092E-2</v>
      </c>
      <c r="R112" s="7">
        <f>IF('Forward Curve'!$D$7=DataValidation!$A$2,$D112+0.005,IF('Forward Curve'!$D$7=DataValidation!$A$3,$E112+0.005,IF('Forward Curve'!$D$7=DataValidation!$A$5,Vols!$G112+0.005,IF('Forward Curve'!$D$7=DataValidation!$A$6,Vols!$H112+0.005,IF('Forward Curve'!$D$7=DataValidation!$A$4,Vols!$F112+0.005,"")))))</f>
        <v>1.2909199999999999E-2</v>
      </c>
      <c r="T112" s="51">
        <f>IF('Forward Curve'!$D$8=DataValidation!$B$2,Vols!$M112,IF('Forward Curve'!$D$8=DataValidation!$B$3,Vols!$L112,IF('Forward Curve'!$D$8=DataValidation!$B$4,Vols!$K112,IF('Forward Curve'!$D$8=DataValidation!$B$5,Vols!$J112,IF('Forward Curve'!$D$8=DataValidation!$B$7,$P112,IF('Forward Curve'!$D$8=DataValidation!$B$8,Vols!$Q112,IF('Forward Curve'!$D$8=DataValidation!$B$9,Vols!$R112,"ERROR")))))))</f>
        <v>3.2306341816955964E-2</v>
      </c>
      <c r="W112" s="37"/>
      <c r="X112" s="37"/>
    </row>
    <row r="113" spans="1:24" x14ac:dyDescent="0.25">
      <c r="A113" s="5">
        <f>'Forward Curve'!$B124</f>
        <v>47419</v>
      </c>
      <c r="B113" s="6">
        <v>1.0109999999999999</v>
      </c>
      <c r="C113" s="7"/>
      <c r="D113" s="6">
        <v>7.9839999999999998E-3</v>
      </c>
      <c r="E113" s="6">
        <v>9.2210999999999994E-3</v>
      </c>
      <c r="F113" s="6">
        <v>1.09351E-2</v>
      </c>
      <c r="G113" s="43">
        <v>3.71183E-2</v>
      </c>
      <c r="H113" s="43">
        <v>6.5676999999999992E-3</v>
      </c>
      <c r="I113" s="8"/>
      <c r="J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-4.1452947598962515E-2</v>
      </c>
      <c r="K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-1.6734473799481259E-2</v>
      </c>
      <c r="L113" s="7">
        <f>IF('Forward Curve'!$D$7=DataValidation!$A$2,Vols!$D113*(1+(SQRT(YEARFRAC($A$2,$A113,2))*(1*$B113))),IF('Forward Curve'!$D$7=DataValidation!$A$3,Vols!$E113*(1+(SQRT(YEARFRAC($A$2,$A113,2))*(1*$B113))),IF('Forward Curve'!$D$7=DataValidation!$A$5,Vols!$D113*(1+(SQRT(YEARFRAC($A$2,$A113,2))*(1*$B113)))+0.03,IF('Forward Curve'!$D$7=DataValidation!$A$6,Vols!$H113*(1+(SQRT(YEARFRAC($A$2,$A113,2))*(1*$B113))),IF('Forward Curve'!$D$7=DataValidation!$A$4,Vols!$F113*(1+(SQRT(YEARFRAC($A$2,$A113,2))*(1*$B113))),"")))))</f>
        <v>3.2702473799481262E-2</v>
      </c>
      <c r="M113" s="7">
        <f>IF('Forward Curve'!$D$7=DataValidation!$A$2,Vols!$D113*(1+(SQRT(YEARFRAC($A$2,$A113,2))*(2*$B113))),IF('Forward Curve'!$D$7=DataValidation!$A$3,Vols!$E113*(1+(SQRT(YEARFRAC($A$2,$A113,2))*(2*$B113))),IF('Forward Curve'!$D$7=DataValidation!$A$5,Vols!$D113*(1+(SQRT(YEARFRAC($A$2,$A113,2))*(2*$B113)))+0.03,IF('Forward Curve'!$D$7=DataValidation!$A$6,Vols!$H113*(1+(SQRT(YEARFRAC($A$2,$A113,2))*(2*$B113))),IF('Forward Curve'!$D$7=DataValidation!$A$4,Vols!$F113*(1+(SQRT(YEARFRAC($A$2,$A113,2))*(2*$B113))),"")))))</f>
        <v>5.7420947598962518E-2</v>
      </c>
      <c r="O113" s="48">
        <f t="shared" si="4"/>
        <v>2.5000000000000001E-2</v>
      </c>
      <c r="P113" s="7">
        <f>IF('Forward Curve'!$D$7=DataValidation!$A$2,Vols!$O113,IF('Forward Curve'!$D$7=DataValidation!$A$3,Vols!$O113+(Vols!$E113-Vols!$D113),IF('Forward Curve'!$D$7=DataValidation!$A$5,Vols!$O113+(Vols!$G113-Vols!$D113),IF('Forward Curve'!$D$7=DataValidation!$A$6,Vols!$O113+(Vols!$H113-Vols!$D113),IF('Forward Curve'!$D$7=DataValidation!$A$4,Vols!$O113+(Vols!$F113-Vols!$D113))))))</f>
        <v>2.5000000000000001E-2</v>
      </c>
      <c r="Q113" s="7">
        <f>IF('Forward Curve'!$D$7=DataValidation!$A$2,$D113+0.0025,IF('Forward Curve'!$D$7=DataValidation!$A$3,$E113+0.0025,IF('Forward Curve'!$D$7=DataValidation!$A$5,Vols!$G113+0.0025,IF('Forward Curve'!$D$7=DataValidation!$A$6,Vols!$H113+0.0025,IF('Forward Curve'!$D$7=DataValidation!$A$4,Vols!$F113+0.0025,"")))))</f>
        <v>1.0484E-2</v>
      </c>
      <c r="R113" s="7">
        <f>IF('Forward Curve'!$D$7=DataValidation!$A$2,$D113+0.005,IF('Forward Curve'!$D$7=DataValidation!$A$3,$E113+0.005,IF('Forward Curve'!$D$7=DataValidation!$A$5,Vols!$G113+0.005,IF('Forward Curve'!$D$7=DataValidation!$A$6,Vols!$H113+0.005,IF('Forward Curve'!$D$7=DataValidation!$A$4,Vols!$F113+0.005,"")))))</f>
        <v>1.2983999999999999E-2</v>
      </c>
      <c r="T113" s="51">
        <f>IF('Forward Curve'!$D$8=DataValidation!$B$2,Vols!$M113,IF('Forward Curve'!$D$8=DataValidation!$B$3,Vols!$L113,IF('Forward Curve'!$D$8=DataValidation!$B$4,Vols!$K113,IF('Forward Curve'!$D$8=DataValidation!$B$5,Vols!$J113,IF('Forward Curve'!$D$8=DataValidation!$B$7,$P113,IF('Forward Curve'!$D$8=DataValidation!$B$8,Vols!$Q113,IF('Forward Curve'!$D$8=DataValidation!$B$9,Vols!$R113,"ERROR")))))))</f>
        <v>3.2702473799481262E-2</v>
      </c>
      <c r="W113" s="37"/>
      <c r="X113" s="37"/>
    </row>
    <row r="114" spans="1:24" x14ac:dyDescent="0.25">
      <c r="A114" s="5">
        <f>'Forward Curve'!$B125</f>
        <v>47450</v>
      </c>
      <c r="B114" s="6">
        <v>1.01</v>
      </c>
      <c r="C114" s="7"/>
      <c r="D114" s="6">
        <v>8.0542000000000009E-3</v>
      </c>
      <c r="E114" s="6">
        <v>9.2857000000000009E-3</v>
      </c>
      <c r="F114" s="6">
        <v>1.1007400000000001E-2</v>
      </c>
      <c r="G114" s="43">
        <v>3.6699900000000001E-2</v>
      </c>
      <c r="H114" s="43">
        <v>6.6396999999999992E-3</v>
      </c>
      <c r="I114" s="8"/>
      <c r="J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-4.1996320185349122E-2</v>
      </c>
      <c r="K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-1.6971060092674559E-2</v>
      </c>
      <c r="L114" s="7">
        <f>IF('Forward Curve'!$D$7=DataValidation!$A$2,Vols!$D114*(1+(SQRT(YEARFRAC($A$2,$A114,2))*(1*$B114))),IF('Forward Curve'!$D$7=DataValidation!$A$3,Vols!$E114*(1+(SQRT(YEARFRAC($A$2,$A114,2))*(1*$B114))),IF('Forward Curve'!$D$7=DataValidation!$A$5,Vols!$D114*(1+(SQRT(YEARFRAC($A$2,$A114,2))*(1*$B114)))+0.03,IF('Forward Curve'!$D$7=DataValidation!$A$6,Vols!$H114*(1+(SQRT(YEARFRAC($A$2,$A114,2))*(1*$B114))),IF('Forward Curve'!$D$7=DataValidation!$A$4,Vols!$F114*(1+(SQRT(YEARFRAC($A$2,$A114,2))*(1*$B114))),"")))))</f>
        <v>3.3079460092674567E-2</v>
      </c>
      <c r="M114" s="7">
        <f>IF('Forward Curve'!$D$7=DataValidation!$A$2,Vols!$D114*(1+(SQRT(YEARFRAC($A$2,$A114,2))*(2*$B114))),IF('Forward Curve'!$D$7=DataValidation!$A$3,Vols!$E114*(1+(SQRT(YEARFRAC($A$2,$A114,2))*(2*$B114))),IF('Forward Curve'!$D$7=DataValidation!$A$5,Vols!$D114*(1+(SQRT(YEARFRAC($A$2,$A114,2))*(2*$B114)))+0.03,IF('Forward Curve'!$D$7=DataValidation!$A$6,Vols!$H114*(1+(SQRT(YEARFRAC($A$2,$A114,2))*(2*$B114))),IF('Forward Curve'!$D$7=DataValidation!$A$4,Vols!$F114*(1+(SQRT(YEARFRAC($A$2,$A114,2))*(2*$B114))),"")))))</f>
        <v>5.8104720185349124E-2</v>
      </c>
      <c r="O114" s="48">
        <f t="shared" si="4"/>
        <v>2.5000000000000001E-2</v>
      </c>
      <c r="P114" s="7">
        <f>IF('Forward Curve'!$D$7=DataValidation!$A$2,Vols!$O114,IF('Forward Curve'!$D$7=DataValidation!$A$3,Vols!$O114+(Vols!$E114-Vols!$D114),IF('Forward Curve'!$D$7=DataValidation!$A$5,Vols!$O114+(Vols!$G114-Vols!$D114),IF('Forward Curve'!$D$7=DataValidation!$A$6,Vols!$O114+(Vols!$H114-Vols!$D114),IF('Forward Curve'!$D$7=DataValidation!$A$4,Vols!$O114+(Vols!$F114-Vols!$D114))))))</f>
        <v>2.5000000000000001E-2</v>
      </c>
      <c r="Q114" s="7">
        <f>IF('Forward Curve'!$D$7=DataValidation!$A$2,$D114+0.0025,IF('Forward Curve'!$D$7=DataValidation!$A$3,$E114+0.0025,IF('Forward Curve'!$D$7=DataValidation!$A$5,Vols!$G114+0.0025,IF('Forward Curve'!$D$7=DataValidation!$A$6,Vols!$H114+0.0025,IF('Forward Curve'!$D$7=DataValidation!$A$4,Vols!$F114+0.0025,"")))))</f>
        <v>1.0554200000000001E-2</v>
      </c>
      <c r="R114" s="7">
        <f>IF('Forward Curve'!$D$7=DataValidation!$A$2,$D114+0.005,IF('Forward Curve'!$D$7=DataValidation!$A$3,$E114+0.005,IF('Forward Curve'!$D$7=DataValidation!$A$5,Vols!$G114+0.005,IF('Forward Curve'!$D$7=DataValidation!$A$6,Vols!$H114+0.005,IF('Forward Curve'!$D$7=DataValidation!$A$4,Vols!$F114+0.005,"")))))</f>
        <v>1.3054200000000002E-2</v>
      </c>
      <c r="T114" s="51">
        <f>IF('Forward Curve'!$D$8=DataValidation!$B$2,Vols!$M114,IF('Forward Curve'!$D$8=DataValidation!$B$3,Vols!$L114,IF('Forward Curve'!$D$8=DataValidation!$B$4,Vols!$K114,IF('Forward Curve'!$D$8=DataValidation!$B$5,Vols!$J114,IF('Forward Curve'!$D$8=DataValidation!$B$7,$P114,IF('Forward Curve'!$D$8=DataValidation!$B$8,Vols!$Q114,IF('Forward Curve'!$D$8=DataValidation!$B$9,Vols!$R114,"ERROR")))))))</f>
        <v>3.3079460092674567E-2</v>
      </c>
      <c r="W114" s="37"/>
      <c r="X114" s="37"/>
    </row>
    <row r="115" spans="1:24" x14ac:dyDescent="0.25">
      <c r="A115" s="5">
        <f>'Forward Curve'!$B126</f>
        <v>47480</v>
      </c>
      <c r="B115" s="6">
        <v>1.0090999999999999</v>
      </c>
      <c r="C115" s="7"/>
      <c r="D115" s="6">
        <v>8.1252000000000008E-3</v>
      </c>
      <c r="E115" s="6">
        <v>9.3536999999999995E-3</v>
      </c>
      <c r="F115" s="6">
        <v>1.1075699999999999E-2</v>
      </c>
      <c r="G115" s="43">
        <v>3.7004700000000001E-2</v>
      </c>
      <c r="H115" s="43">
        <v>6.7118999999999998E-3</v>
      </c>
      <c r="I115" s="8"/>
      <c r="J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-4.254315181063912E-2</v>
      </c>
      <c r="K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-1.720897590531956E-2</v>
      </c>
      <c r="L115" s="7">
        <f>IF('Forward Curve'!$D$7=DataValidation!$A$2,Vols!$D115*(1+(SQRT(YEARFRAC($A$2,$A115,2))*(1*$B115))),IF('Forward Curve'!$D$7=DataValidation!$A$3,Vols!$E115*(1+(SQRT(YEARFRAC($A$2,$A115,2))*(1*$B115))),IF('Forward Curve'!$D$7=DataValidation!$A$5,Vols!$D115*(1+(SQRT(YEARFRAC($A$2,$A115,2))*(1*$B115)))+0.03,IF('Forward Curve'!$D$7=DataValidation!$A$6,Vols!$H115*(1+(SQRT(YEARFRAC($A$2,$A115,2))*(1*$B115))),IF('Forward Curve'!$D$7=DataValidation!$A$4,Vols!$F115*(1+(SQRT(YEARFRAC($A$2,$A115,2))*(1*$B115))),"")))))</f>
        <v>3.3459375905319562E-2</v>
      </c>
      <c r="M115" s="7">
        <f>IF('Forward Curve'!$D$7=DataValidation!$A$2,Vols!$D115*(1+(SQRT(YEARFRAC($A$2,$A115,2))*(2*$B115))),IF('Forward Curve'!$D$7=DataValidation!$A$3,Vols!$E115*(1+(SQRT(YEARFRAC($A$2,$A115,2))*(2*$B115))),IF('Forward Curve'!$D$7=DataValidation!$A$5,Vols!$D115*(1+(SQRT(YEARFRAC($A$2,$A115,2))*(2*$B115)))+0.03,IF('Forward Curve'!$D$7=DataValidation!$A$6,Vols!$H115*(1+(SQRT(YEARFRAC($A$2,$A115,2))*(2*$B115))),IF('Forward Curve'!$D$7=DataValidation!$A$4,Vols!$F115*(1+(SQRT(YEARFRAC($A$2,$A115,2))*(2*$B115))),"")))))</f>
        <v>5.8793551810639125E-2</v>
      </c>
      <c r="O115" s="48">
        <f t="shared" si="4"/>
        <v>2.5000000000000001E-2</v>
      </c>
      <c r="P115" s="7">
        <f>IF('Forward Curve'!$D$7=DataValidation!$A$2,Vols!$O115,IF('Forward Curve'!$D$7=DataValidation!$A$3,Vols!$O115+(Vols!$E115-Vols!$D115),IF('Forward Curve'!$D$7=DataValidation!$A$5,Vols!$O115+(Vols!$G115-Vols!$D115),IF('Forward Curve'!$D$7=DataValidation!$A$6,Vols!$O115+(Vols!$H115-Vols!$D115),IF('Forward Curve'!$D$7=DataValidation!$A$4,Vols!$O115+(Vols!$F115-Vols!$D115))))))</f>
        <v>2.5000000000000001E-2</v>
      </c>
      <c r="Q115" s="7">
        <f>IF('Forward Curve'!$D$7=DataValidation!$A$2,$D115+0.0025,IF('Forward Curve'!$D$7=DataValidation!$A$3,$E115+0.0025,IF('Forward Curve'!$D$7=DataValidation!$A$5,Vols!$G115+0.0025,IF('Forward Curve'!$D$7=DataValidation!$A$6,Vols!$H115+0.0025,IF('Forward Curve'!$D$7=DataValidation!$A$4,Vols!$F115+0.0025,"")))))</f>
        <v>1.0625200000000001E-2</v>
      </c>
      <c r="R115" s="7">
        <f>IF('Forward Curve'!$D$7=DataValidation!$A$2,$D115+0.005,IF('Forward Curve'!$D$7=DataValidation!$A$3,$E115+0.005,IF('Forward Curve'!$D$7=DataValidation!$A$5,Vols!$G115+0.005,IF('Forward Curve'!$D$7=DataValidation!$A$6,Vols!$H115+0.005,IF('Forward Curve'!$D$7=DataValidation!$A$4,Vols!$F115+0.005,"")))))</f>
        <v>1.31252E-2</v>
      </c>
      <c r="T115" s="51">
        <f>IF('Forward Curve'!$D$8=DataValidation!$B$2,Vols!$M115,IF('Forward Curve'!$D$8=DataValidation!$B$3,Vols!$L115,IF('Forward Curve'!$D$8=DataValidation!$B$4,Vols!$K115,IF('Forward Curve'!$D$8=DataValidation!$B$5,Vols!$J115,IF('Forward Curve'!$D$8=DataValidation!$B$7,$P115,IF('Forward Curve'!$D$8=DataValidation!$B$8,Vols!$Q115,IF('Forward Curve'!$D$8=DataValidation!$B$9,Vols!$R115,"ERROR")))))))</f>
        <v>3.3459375905319562E-2</v>
      </c>
      <c r="W115" s="37"/>
      <c r="X115" s="37"/>
    </row>
    <row r="116" spans="1:24" x14ac:dyDescent="0.25">
      <c r="A116" s="5">
        <f>'Forward Curve'!$B127</f>
        <v>47511</v>
      </c>
      <c r="B116" s="6">
        <v>1.0085999999999999</v>
      </c>
      <c r="C116" s="7"/>
      <c r="D116" s="6">
        <v>8.192399999999999E-3</v>
      </c>
      <c r="E116" s="6">
        <v>9.4327000000000005E-3</v>
      </c>
      <c r="F116" s="6">
        <v>1.1160399999999999E-2</v>
      </c>
      <c r="G116" s="43">
        <v>3.7339000000000004E-2</v>
      </c>
      <c r="H116" s="43">
        <v>6.7873999999999999E-3</v>
      </c>
      <c r="I116" s="8"/>
      <c r="J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-4.3099454591427916E-2</v>
      </c>
      <c r="K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-1.745352729571396E-2</v>
      </c>
      <c r="L116" s="7">
        <f>IF('Forward Curve'!$D$7=DataValidation!$A$2,Vols!$D116*(1+(SQRT(YEARFRAC($A$2,$A116,2))*(1*$B116))),IF('Forward Curve'!$D$7=DataValidation!$A$3,Vols!$E116*(1+(SQRT(YEARFRAC($A$2,$A116,2))*(1*$B116))),IF('Forward Curve'!$D$7=DataValidation!$A$5,Vols!$D116*(1+(SQRT(YEARFRAC($A$2,$A116,2))*(1*$B116)))+0.03,IF('Forward Curve'!$D$7=DataValidation!$A$6,Vols!$H116*(1+(SQRT(YEARFRAC($A$2,$A116,2))*(1*$B116))),IF('Forward Curve'!$D$7=DataValidation!$A$4,Vols!$F116*(1+(SQRT(YEARFRAC($A$2,$A116,2))*(1*$B116))),"")))))</f>
        <v>3.3838327295713955E-2</v>
      </c>
      <c r="M116" s="7">
        <f>IF('Forward Curve'!$D$7=DataValidation!$A$2,Vols!$D116*(1+(SQRT(YEARFRAC($A$2,$A116,2))*(2*$B116))),IF('Forward Curve'!$D$7=DataValidation!$A$3,Vols!$E116*(1+(SQRT(YEARFRAC($A$2,$A116,2))*(2*$B116))),IF('Forward Curve'!$D$7=DataValidation!$A$5,Vols!$D116*(1+(SQRT(YEARFRAC($A$2,$A116,2))*(2*$B116)))+0.03,IF('Forward Curve'!$D$7=DataValidation!$A$6,Vols!$H116*(1+(SQRT(YEARFRAC($A$2,$A116,2))*(2*$B116))),IF('Forward Curve'!$D$7=DataValidation!$A$4,Vols!$F116*(1+(SQRT(YEARFRAC($A$2,$A116,2))*(2*$B116))),"")))))</f>
        <v>5.9484254591427914E-2</v>
      </c>
      <c r="O116" s="48">
        <f t="shared" si="4"/>
        <v>2.5000000000000001E-2</v>
      </c>
      <c r="P116" s="7">
        <f>IF('Forward Curve'!$D$7=DataValidation!$A$2,Vols!$O116,IF('Forward Curve'!$D$7=DataValidation!$A$3,Vols!$O116+(Vols!$E116-Vols!$D116),IF('Forward Curve'!$D$7=DataValidation!$A$5,Vols!$O116+(Vols!$G116-Vols!$D116),IF('Forward Curve'!$D$7=DataValidation!$A$6,Vols!$O116+(Vols!$H116-Vols!$D116),IF('Forward Curve'!$D$7=DataValidation!$A$4,Vols!$O116+(Vols!$F116-Vols!$D116))))))</f>
        <v>2.5000000000000001E-2</v>
      </c>
      <c r="Q116" s="7">
        <f>IF('Forward Curve'!$D$7=DataValidation!$A$2,$D116+0.0025,IF('Forward Curve'!$D$7=DataValidation!$A$3,$E116+0.0025,IF('Forward Curve'!$D$7=DataValidation!$A$5,Vols!$G116+0.0025,IF('Forward Curve'!$D$7=DataValidation!$A$6,Vols!$H116+0.0025,IF('Forward Curve'!$D$7=DataValidation!$A$4,Vols!$F116+0.0025,"")))))</f>
        <v>1.0692399999999999E-2</v>
      </c>
      <c r="R116" s="7">
        <f>IF('Forward Curve'!$D$7=DataValidation!$A$2,$D116+0.005,IF('Forward Curve'!$D$7=DataValidation!$A$3,$E116+0.005,IF('Forward Curve'!$D$7=DataValidation!$A$5,Vols!$G116+0.005,IF('Forward Curve'!$D$7=DataValidation!$A$6,Vols!$H116+0.005,IF('Forward Curve'!$D$7=DataValidation!$A$4,Vols!$F116+0.005,"")))))</f>
        <v>1.31924E-2</v>
      </c>
      <c r="T116" s="51">
        <f>IF('Forward Curve'!$D$8=DataValidation!$B$2,Vols!$M116,IF('Forward Curve'!$D$8=DataValidation!$B$3,Vols!$L116,IF('Forward Curve'!$D$8=DataValidation!$B$4,Vols!$K116,IF('Forward Curve'!$D$8=DataValidation!$B$5,Vols!$J116,IF('Forward Curve'!$D$8=DataValidation!$B$7,$P116,IF('Forward Curve'!$D$8=DataValidation!$B$8,Vols!$Q116,IF('Forward Curve'!$D$8=DataValidation!$B$9,Vols!$R116,"ERROR")))))))</f>
        <v>3.3838327295713955E-2</v>
      </c>
      <c r="W116" s="37"/>
      <c r="X116" s="37"/>
    </row>
    <row r="117" spans="1:24" x14ac:dyDescent="0.25">
      <c r="A117" s="5">
        <f>'Forward Curve'!$B128</f>
        <v>47542</v>
      </c>
      <c r="B117" s="6">
        <v>1.0070999999999999</v>
      </c>
      <c r="C117" s="7"/>
      <c r="D117" s="6">
        <v>8.2574999999999992E-3</v>
      </c>
      <c r="E117" s="6">
        <v>9.5002999999999997E-3</v>
      </c>
      <c r="F117" s="6">
        <v>1.1159200000000001E-2</v>
      </c>
      <c r="G117" s="43">
        <v>3.7392799999999997E-2</v>
      </c>
      <c r="H117" s="43">
        <v>6.8527000000000006E-3</v>
      </c>
      <c r="I117" s="8"/>
      <c r="J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-4.3595262034812211E-2</v>
      </c>
      <c r="K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-1.7668881017406105E-2</v>
      </c>
      <c r="L117" s="7">
        <f>IF('Forward Curve'!$D$7=DataValidation!$A$2,Vols!$D117*(1+(SQRT(YEARFRAC($A$2,$A117,2))*(1*$B117))),IF('Forward Curve'!$D$7=DataValidation!$A$3,Vols!$E117*(1+(SQRT(YEARFRAC($A$2,$A117,2))*(1*$B117))),IF('Forward Curve'!$D$7=DataValidation!$A$5,Vols!$D117*(1+(SQRT(YEARFRAC($A$2,$A117,2))*(1*$B117)))+0.03,IF('Forward Curve'!$D$7=DataValidation!$A$6,Vols!$H117*(1+(SQRT(YEARFRAC($A$2,$A117,2))*(1*$B117))),IF('Forward Curve'!$D$7=DataValidation!$A$4,Vols!$F117*(1+(SQRT(YEARFRAC($A$2,$A117,2))*(1*$B117))),"")))))</f>
        <v>3.4183881017406104E-2</v>
      </c>
      <c r="M117" s="7">
        <f>IF('Forward Curve'!$D$7=DataValidation!$A$2,Vols!$D117*(1+(SQRT(YEARFRAC($A$2,$A117,2))*(2*$B117))),IF('Forward Curve'!$D$7=DataValidation!$A$3,Vols!$E117*(1+(SQRT(YEARFRAC($A$2,$A117,2))*(2*$B117))),IF('Forward Curve'!$D$7=DataValidation!$A$5,Vols!$D117*(1+(SQRT(YEARFRAC($A$2,$A117,2))*(2*$B117)))+0.03,IF('Forward Curve'!$D$7=DataValidation!$A$6,Vols!$H117*(1+(SQRT(YEARFRAC($A$2,$A117,2))*(2*$B117))),IF('Forward Curve'!$D$7=DataValidation!$A$4,Vols!$F117*(1+(SQRT(YEARFRAC($A$2,$A117,2))*(2*$B117))),"")))))</f>
        <v>6.0110262034812206E-2</v>
      </c>
      <c r="O117" s="48">
        <f t="shared" si="4"/>
        <v>2.5000000000000001E-2</v>
      </c>
      <c r="P117" s="7">
        <f>IF('Forward Curve'!$D$7=DataValidation!$A$2,Vols!$O117,IF('Forward Curve'!$D$7=DataValidation!$A$3,Vols!$O117+(Vols!$E117-Vols!$D117),IF('Forward Curve'!$D$7=DataValidation!$A$5,Vols!$O117+(Vols!$G117-Vols!$D117),IF('Forward Curve'!$D$7=DataValidation!$A$6,Vols!$O117+(Vols!$H117-Vols!$D117),IF('Forward Curve'!$D$7=DataValidation!$A$4,Vols!$O117+(Vols!$F117-Vols!$D117))))))</f>
        <v>2.5000000000000001E-2</v>
      </c>
      <c r="Q117" s="7">
        <f>IF('Forward Curve'!$D$7=DataValidation!$A$2,$D117+0.0025,IF('Forward Curve'!$D$7=DataValidation!$A$3,$E117+0.0025,IF('Forward Curve'!$D$7=DataValidation!$A$5,Vols!$G117+0.0025,IF('Forward Curve'!$D$7=DataValidation!$A$6,Vols!$H117+0.0025,IF('Forward Curve'!$D$7=DataValidation!$A$4,Vols!$F117+0.0025,"")))))</f>
        <v>1.07575E-2</v>
      </c>
      <c r="R117" s="7">
        <f>IF('Forward Curve'!$D$7=DataValidation!$A$2,$D117+0.005,IF('Forward Curve'!$D$7=DataValidation!$A$3,$E117+0.005,IF('Forward Curve'!$D$7=DataValidation!$A$5,Vols!$G117+0.005,IF('Forward Curve'!$D$7=DataValidation!$A$6,Vols!$H117+0.005,IF('Forward Curve'!$D$7=DataValidation!$A$4,Vols!$F117+0.005,"")))))</f>
        <v>1.3257499999999998E-2</v>
      </c>
      <c r="T117" s="51">
        <f>IF('Forward Curve'!$D$8=DataValidation!$B$2,Vols!$M117,IF('Forward Curve'!$D$8=DataValidation!$B$3,Vols!$L117,IF('Forward Curve'!$D$8=DataValidation!$B$4,Vols!$K117,IF('Forward Curve'!$D$8=DataValidation!$B$5,Vols!$J117,IF('Forward Curve'!$D$8=DataValidation!$B$7,$P117,IF('Forward Curve'!$D$8=DataValidation!$B$8,Vols!$Q117,IF('Forward Curve'!$D$8=DataValidation!$B$9,Vols!$R117,"ERROR")))))))</f>
        <v>3.4183881017406104E-2</v>
      </c>
      <c r="W117" s="37"/>
      <c r="X117" s="37"/>
    </row>
    <row r="118" spans="1:24" x14ac:dyDescent="0.25">
      <c r="A118" s="5">
        <f>'Forward Curve'!$B129</f>
        <v>47570</v>
      </c>
      <c r="B118" s="6">
        <v>1.0058</v>
      </c>
      <c r="C118" s="7"/>
      <c r="D118" s="6">
        <v>8.3259000000000007E-3</v>
      </c>
      <c r="E118" s="6">
        <v>9.5639000000000002E-3</v>
      </c>
      <c r="F118" s="6">
        <v>1.1146400000000001E-2</v>
      </c>
      <c r="G118" s="43">
        <v>3.6915400000000001E-2</v>
      </c>
      <c r="H118" s="43">
        <v>6.9198000000000003E-3</v>
      </c>
      <c r="I118" s="8"/>
      <c r="J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-4.4097392862821425E-2</v>
      </c>
      <c r="K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-1.788574643141071E-2</v>
      </c>
      <c r="L118" s="7">
        <f>IF('Forward Curve'!$D$7=DataValidation!$A$2,Vols!$D118*(1+(SQRT(YEARFRAC($A$2,$A118,2))*(1*$B118))),IF('Forward Curve'!$D$7=DataValidation!$A$3,Vols!$E118*(1+(SQRT(YEARFRAC($A$2,$A118,2))*(1*$B118))),IF('Forward Curve'!$D$7=DataValidation!$A$5,Vols!$D118*(1+(SQRT(YEARFRAC($A$2,$A118,2))*(1*$B118)))+0.03,IF('Forward Curve'!$D$7=DataValidation!$A$6,Vols!$H118*(1+(SQRT(YEARFRAC($A$2,$A118,2))*(1*$B118))),IF('Forward Curve'!$D$7=DataValidation!$A$4,Vols!$F118*(1+(SQRT(YEARFRAC($A$2,$A118,2))*(1*$B118))),"")))))</f>
        <v>3.4537546431410715E-2</v>
      </c>
      <c r="M118" s="7">
        <f>IF('Forward Curve'!$D$7=DataValidation!$A$2,Vols!$D118*(1+(SQRT(YEARFRAC($A$2,$A118,2))*(2*$B118))),IF('Forward Curve'!$D$7=DataValidation!$A$3,Vols!$E118*(1+(SQRT(YEARFRAC($A$2,$A118,2))*(2*$B118))),IF('Forward Curve'!$D$7=DataValidation!$A$5,Vols!$D118*(1+(SQRT(YEARFRAC($A$2,$A118,2))*(2*$B118)))+0.03,IF('Forward Curve'!$D$7=DataValidation!$A$6,Vols!$H118*(1+(SQRT(YEARFRAC($A$2,$A118,2))*(2*$B118))),IF('Forward Curve'!$D$7=DataValidation!$A$4,Vols!$F118*(1+(SQRT(YEARFRAC($A$2,$A118,2))*(2*$B118))),"")))))</f>
        <v>6.0749192862821426E-2</v>
      </c>
      <c r="O118" s="48">
        <f t="shared" si="4"/>
        <v>2.5000000000000001E-2</v>
      </c>
      <c r="P118" s="7">
        <f>IF('Forward Curve'!$D$7=DataValidation!$A$2,Vols!$O118,IF('Forward Curve'!$D$7=DataValidation!$A$3,Vols!$O118+(Vols!$E118-Vols!$D118),IF('Forward Curve'!$D$7=DataValidation!$A$5,Vols!$O118+(Vols!$G118-Vols!$D118),IF('Forward Curve'!$D$7=DataValidation!$A$6,Vols!$O118+(Vols!$H118-Vols!$D118),IF('Forward Curve'!$D$7=DataValidation!$A$4,Vols!$O118+(Vols!$F118-Vols!$D118))))))</f>
        <v>2.5000000000000001E-2</v>
      </c>
      <c r="Q118" s="7">
        <f>IF('Forward Curve'!$D$7=DataValidation!$A$2,$D118+0.0025,IF('Forward Curve'!$D$7=DataValidation!$A$3,$E118+0.0025,IF('Forward Curve'!$D$7=DataValidation!$A$5,Vols!$G118+0.0025,IF('Forward Curve'!$D$7=DataValidation!$A$6,Vols!$H118+0.0025,IF('Forward Curve'!$D$7=DataValidation!$A$4,Vols!$F118+0.0025,"")))))</f>
        <v>1.0825900000000001E-2</v>
      </c>
      <c r="R118" s="7">
        <f>IF('Forward Curve'!$D$7=DataValidation!$A$2,$D118+0.005,IF('Forward Curve'!$D$7=DataValidation!$A$3,$E118+0.005,IF('Forward Curve'!$D$7=DataValidation!$A$5,Vols!$G118+0.005,IF('Forward Curve'!$D$7=DataValidation!$A$6,Vols!$H118+0.005,IF('Forward Curve'!$D$7=DataValidation!$A$4,Vols!$F118+0.005,"")))))</f>
        <v>1.3325900000000002E-2</v>
      </c>
      <c r="T118" s="51">
        <f>IF('Forward Curve'!$D$8=DataValidation!$B$2,Vols!$M118,IF('Forward Curve'!$D$8=DataValidation!$B$3,Vols!$L118,IF('Forward Curve'!$D$8=DataValidation!$B$4,Vols!$K118,IF('Forward Curve'!$D$8=DataValidation!$B$5,Vols!$J118,IF('Forward Curve'!$D$8=DataValidation!$B$7,$P118,IF('Forward Curve'!$D$8=DataValidation!$B$8,Vols!$Q118,IF('Forward Curve'!$D$8=DataValidation!$B$9,Vols!$R118,"ERROR")))))))</f>
        <v>3.4537546431410715E-2</v>
      </c>
      <c r="W118" s="37"/>
      <c r="X118" s="37"/>
    </row>
    <row r="119" spans="1:24" x14ac:dyDescent="0.25">
      <c r="A119" s="5">
        <f>'Forward Curve'!$B130</f>
        <v>47601</v>
      </c>
      <c r="B119" s="6">
        <v>1.0048999999999999</v>
      </c>
      <c r="C119" s="7"/>
      <c r="D119" s="6">
        <v>8.3986000000000009E-3</v>
      </c>
      <c r="E119" s="6">
        <v>9.6409000000000009E-3</v>
      </c>
      <c r="F119" s="6">
        <v>1.1132100000000001E-2</v>
      </c>
      <c r="G119" s="43">
        <v>3.7510300000000003E-2</v>
      </c>
      <c r="H119" s="43">
        <v>6.9947000000000004E-3</v>
      </c>
      <c r="I119" s="8"/>
      <c r="J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-4.4666802292538929E-2</v>
      </c>
      <c r="K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-1.8134101146269465E-2</v>
      </c>
      <c r="L119" s="7">
        <f>IF('Forward Curve'!$D$7=DataValidation!$A$2,Vols!$D119*(1+(SQRT(YEARFRAC($A$2,$A119,2))*(1*$B119))),IF('Forward Curve'!$D$7=DataValidation!$A$3,Vols!$E119*(1+(SQRT(YEARFRAC($A$2,$A119,2))*(1*$B119))),IF('Forward Curve'!$D$7=DataValidation!$A$5,Vols!$D119*(1+(SQRT(YEARFRAC($A$2,$A119,2))*(1*$B119)))+0.03,IF('Forward Curve'!$D$7=DataValidation!$A$6,Vols!$H119*(1+(SQRT(YEARFRAC($A$2,$A119,2))*(1*$B119))),IF('Forward Curve'!$D$7=DataValidation!$A$4,Vols!$F119*(1+(SQRT(YEARFRAC($A$2,$A119,2))*(1*$B119))),"")))))</f>
        <v>3.4931301146269467E-2</v>
      </c>
      <c r="M119" s="7">
        <f>IF('Forward Curve'!$D$7=DataValidation!$A$2,Vols!$D119*(1+(SQRT(YEARFRAC($A$2,$A119,2))*(2*$B119))),IF('Forward Curve'!$D$7=DataValidation!$A$3,Vols!$E119*(1+(SQRT(YEARFRAC($A$2,$A119,2))*(2*$B119))),IF('Forward Curve'!$D$7=DataValidation!$A$5,Vols!$D119*(1+(SQRT(YEARFRAC($A$2,$A119,2))*(2*$B119)))+0.03,IF('Forward Curve'!$D$7=DataValidation!$A$6,Vols!$H119*(1+(SQRT(YEARFRAC($A$2,$A119,2))*(2*$B119))),IF('Forward Curve'!$D$7=DataValidation!$A$4,Vols!$F119*(1+(SQRT(YEARFRAC($A$2,$A119,2))*(2*$B119))),"")))))</f>
        <v>6.1464002292538934E-2</v>
      </c>
      <c r="O119" s="48">
        <f t="shared" si="4"/>
        <v>2.5000000000000001E-2</v>
      </c>
      <c r="P119" s="7">
        <f>IF('Forward Curve'!$D$7=DataValidation!$A$2,Vols!$O119,IF('Forward Curve'!$D$7=DataValidation!$A$3,Vols!$O119+(Vols!$E119-Vols!$D119),IF('Forward Curve'!$D$7=DataValidation!$A$5,Vols!$O119+(Vols!$G119-Vols!$D119),IF('Forward Curve'!$D$7=DataValidation!$A$6,Vols!$O119+(Vols!$H119-Vols!$D119),IF('Forward Curve'!$D$7=DataValidation!$A$4,Vols!$O119+(Vols!$F119-Vols!$D119))))))</f>
        <v>2.5000000000000001E-2</v>
      </c>
      <c r="Q119" s="7">
        <f>IF('Forward Curve'!$D$7=DataValidation!$A$2,$D119+0.0025,IF('Forward Curve'!$D$7=DataValidation!$A$3,$E119+0.0025,IF('Forward Curve'!$D$7=DataValidation!$A$5,Vols!$G119+0.0025,IF('Forward Curve'!$D$7=DataValidation!$A$6,Vols!$H119+0.0025,IF('Forward Curve'!$D$7=DataValidation!$A$4,Vols!$F119+0.0025,"")))))</f>
        <v>1.0898600000000001E-2</v>
      </c>
      <c r="R119" s="7">
        <f>IF('Forward Curve'!$D$7=DataValidation!$A$2,$D119+0.005,IF('Forward Curve'!$D$7=DataValidation!$A$3,$E119+0.005,IF('Forward Curve'!$D$7=DataValidation!$A$5,Vols!$G119+0.005,IF('Forward Curve'!$D$7=DataValidation!$A$6,Vols!$H119+0.005,IF('Forward Curve'!$D$7=DataValidation!$A$4,Vols!$F119+0.005,"")))))</f>
        <v>1.33986E-2</v>
      </c>
      <c r="T119" s="51">
        <f>IF('Forward Curve'!$D$8=DataValidation!$B$2,Vols!$M119,IF('Forward Curve'!$D$8=DataValidation!$B$3,Vols!$L119,IF('Forward Curve'!$D$8=DataValidation!$B$4,Vols!$K119,IF('Forward Curve'!$D$8=DataValidation!$B$5,Vols!$J119,IF('Forward Curve'!$D$8=DataValidation!$B$7,$P119,IF('Forward Curve'!$D$8=DataValidation!$B$8,Vols!$Q119,IF('Forward Curve'!$D$8=DataValidation!$B$9,Vols!$R119,"ERROR")))))))</f>
        <v>3.4931301146269467E-2</v>
      </c>
      <c r="W119" s="37"/>
      <c r="X119" s="37"/>
    </row>
    <row r="120" spans="1:24" x14ac:dyDescent="0.25">
      <c r="A120" s="5">
        <f>'Forward Curve'!$B131</f>
        <v>47631</v>
      </c>
      <c r="B120" s="6">
        <v>0.77379999999999993</v>
      </c>
      <c r="C120" s="7"/>
      <c r="D120" s="6">
        <v>8.4650999999999997E-3</v>
      </c>
      <c r="E120" s="6">
        <v>9.6360000000000005E-3</v>
      </c>
      <c r="F120" s="6">
        <v>1.1167700000000001E-2</v>
      </c>
      <c r="G120" s="43">
        <v>3.7080500000000002E-2</v>
      </c>
      <c r="H120" s="43">
        <v>7.0704999999999995E-3</v>
      </c>
      <c r="I120" s="8"/>
      <c r="J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-3.2893495370947524E-2</v>
      </c>
      <c r="K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-1.2214197685473762E-2</v>
      </c>
      <c r="L120" s="7">
        <f>IF('Forward Curve'!$D$7=DataValidation!$A$2,Vols!$D120*(1+(SQRT(YEARFRAC($A$2,$A120,2))*(1*$B120))),IF('Forward Curve'!$D$7=DataValidation!$A$3,Vols!$E120*(1+(SQRT(YEARFRAC($A$2,$A120,2))*(1*$B120))),IF('Forward Curve'!$D$7=DataValidation!$A$5,Vols!$D120*(1+(SQRT(YEARFRAC($A$2,$A120,2))*(1*$B120)))+0.03,IF('Forward Curve'!$D$7=DataValidation!$A$6,Vols!$H120*(1+(SQRT(YEARFRAC($A$2,$A120,2))*(1*$B120))),IF('Forward Curve'!$D$7=DataValidation!$A$4,Vols!$F120*(1+(SQRT(YEARFRAC($A$2,$A120,2))*(1*$B120))),"")))))</f>
        <v>2.914439768547376E-2</v>
      </c>
      <c r="M120" s="7">
        <f>IF('Forward Curve'!$D$7=DataValidation!$A$2,Vols!$D120*(1+(SQRT(YEARFRAC($A$2,$A120,2))*(2*$B120))),IF('Forward Curve'!$D$7=DataValidation!$A$3,Vols!$E120*(1+(SQRT(YEARFRAC($A$2,$A120,2))*(2*$B120))),IF('Forward Curve'!$D$7=DataValidation!$A$5,Vols!$D120*(1+(SQRT(YEARFRAC($A$2,$A120,2))*(2*$B120)))+0.03,IF('Forward Curve'!$D$7=DataValidation!$A$6,Vols!$H120*(1+(SQRT(YEARFRAC($A$2,$A120,2))*(2*$B120))),IF('Forward Curve'!$D$7=DataValidation!$A$4,Vols!$F120*(1+(SQRT(YEARFRAC($A$2,$A120,2))*(2*$B120))),"")))))</f>
        <v>4.9823695370947524E-2</v>
      </c>
      <c r="O120" s="48">
        <f t="shared" si="4"/>
        <v>2.5000000000000001E-2</v>
      </c>
      <c r="P120" s="7">
        <f>IF('Forward Curve'!$D$7=DataValidation!$A$2,Vols!$O120,IF('Forward Curve'!$D$7=DataValidation!$A$3,Vols!$O120+(Vols!$E120-Vols!$D120),IF('Forward Curve'!$D$7=DataValidation!$A$5,Vols!$O120+(Vols!$G120-Vols!$D120),IF('Forward Curve'!$D$7=DataValidation!$A$6,Vols!$O120+(Vols!$H120-Vols!$D120),IF('Forward Curve'!$D$7=DataValidation!$A$4,Vols!$O120+(Vols!$F120-Vols!$D120))))))</f>
        <v>2.5000000000000001E-2</v>
      </c>
      <c r="Q120" s="7">
        <f>IF('Forward Curve'!$D$7=DataValidation!$A$2,$D120+0.0025,IF('Forward Curve'!$D$7=DataValidation!$A$3,$E120+0.0025,IF('Forward Curve'!$D$7=DataValidation!$A$5,Vols!$G120+0.0025,IF('Forward Curve'!$D$7=DataValidation!$A$6,Vols!$H120+0.0025,IF('Forward Curve'!$D$7=DataValidation!$A$4,Vols!$F120+0.0025,"")))))</f>
        <v>1.09651E-2</v>
      </c>
      <c r="R120" s="7">
        <f>IF('Forward Curve'!$D$7=DataValidation!$A$2,$D120+0.005,IF('Forward Curve'!$D$7=DataValidation!$A$3,$E120+0.005,IF('Forward Curve'!$D$7=DataValidation!$A$5,Vols!$G120+0.005,IF('Forward Curve'!$D$7=DataValidation!$A$6,Vols!$H120+0.005,IF('Forward Curve'!$D$7=DataValidation!$A$4,Vols!$F120+0.005,"")))))</f>
        <v>1.3465100000000001E-2</v>
      </c>
      <c r="T120" s="51">
        <f>IF('Forward Curve'!$D$8=DataValidation!$B$2,Vols!$M120,IF('Forward Curve'!$D$8=DataValidation!$B$3,Vols!$L120,IF('Forward Curve'!$D$8=DataValidation!$B$4,Vols!$K120,IF('Forward Curve'!$D$8=DataValidation!$B$5,Vols!$J120,IF('Forward Curve'!$D$8=DataValidation!$B$7,$P120,IF('Forward Curve'!$D$8=DataValidation!$B$8,Vols!$Q120,IF('Forward Curve'!$D$8=DataValidation!$B$9,Vols!$R120,"ERROR")))))))</f>
        <v>2.914439768547376E-2</v>
      </c>
      <c r="W120" s="37"/>
      <c r="X120" s="37"/>
    </row>
    <row r="121" spans="1:24" x14ac:dyDescent="0.25">
      <c r="A121" s="5">
        <f>'Forward Curve'!$B132</f>
        <v>47662</v>
      </c>
      <c r="B121" s="6">
        <v>0.5171</v>
      </c>
      <c r="C121" s="7"/>
      <c r="D121" s="6">
        <v>8.5319999999999997E-3</v>
      </c>
      <c r="E121" s="6">
        <v>9.6007999999999996E-3</v>
      </c>
      <c r="F121" s="6">
        <v>1.12056E-2</v>
      </c>
      <c r="G121" s="43">
        <v>3.6908400000000001E-2</v>
      </c>
      <c r="H121" s="43">
        <v>7.1298999999999998E-3</v>
      </c>
      <c r="I121" s="8"/>
      <c r="J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-1.9444824685460282E-2</v>
      </c>
      <c r="K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-5.4564123427301419E-3</v>
      </c>
      <c r="L121" s="7">
        <f>IF('Forward Curve'!$D$7=DataValidation!$A$2,Vols!$D121*(1+(SQRT(YEARFRAC($A$2,$A121,2))*(1*$B121))),IF('Forward Curve'!$D$7=DataValidation!$A$3,Vols!$E121*(1+(SQRT(YEARFRAC($A$2,$A121,2))*(1*$B121))),IF('Forward Curve'!$D$7=DataValidation!$A$5,Vols!$D121*(1+(SQRT(YEARFRAC($A$2,$A121,2))*(1*$B121)))+0.03,IF('Forward Curve'!$D$7=DataValidation!$A$6,Vols!$H121*(1+(SQRT(YEARFRAC($A$2,$A121,2))*(1*$B121))),IF('Forward Curve'!$D$7=DataValidation!$A$4,Vols!$F121*(1+(SQRT(YEARFRAC($A$2,$A121,2))*(1*$B121))),"")))))</f>
        <v>2.2520412342730143E-2</v>
      </c>
      <c r="M121" s="7">
        <f>IF('Forward Curve'!$D$7=DataValidation!$A$2,Vols!$D121*(1+(SQRT(YEARFRAC($A$2,$A121,2))*(2*$B121))),IF('Forward Curve'!$D$7=DataValidation!$A$3,Vols!$E121*(1+(SQRT(YEARFRAC($A$2,$A121,2))*(2*$B121))),IF('Forward Curve'!$D$7=DataValidation!$A$5,Vols!$D121*(1+(SQRT(YEARFRAC($A$2,$A121,2))*(2*$B121)))+0.03,IF('Forward Curve'!$D$7=DataValidation!$A$6,Vols!$H121*(1+(SQRT(YEARFRAC($A$2,$A121,2))*(2*$B121))),IF('Forward Curve'!$D$7=DataValidation!$A$4,Vols!$F121*(1+(SQRT(YEARFRAC($A$2,$A121,2))*(2*$B121))),"")))))</f>
        <v>3.6508824685460288E-2</v>
      </c>
      <c r="O121" s="48">
        <f t="shared" si="4"/>
        <v>2.5000000000000001E-2</v>
      </c>
      <c r="P121" s="7">
        <f>IF('Forward Curve'!$D$7=DataValidation!$A$2,Vols!$O121,IF('Forward Curve'!$D$7=DataValidation!$A$3,Vols!$O121+(Vols!$E121-Vols!$D121),IF('Forward Curve'!$D$7=DataValidation!$A$5,Vols!$O121+(Vols!$G121-Vols!$D121),IF('Forward Curve'!$D$7=DataValidation!$A$6,Vols!$O121+(Vols!$H121-Vols!$D121),IF('Forward Curve'!$D$7=DataValidation!$A$4,Vols!$O121+(Vols!$F121-Vols!$D121))))))</f>
        <v>2.5000000000000001E-2</v>
      </c>
      <c r="Q121" s="7">
        <f>IF('Forward Curve'!$D$7=DataValidation!$A$2,$D121+0.0025,IF('Forward Curve'!$D$7=DataValidation!$A$3,$E121+0.0025,IF('Forward Curve'!$D$7=DataValidation!$A$5,Vols!$G121+0.0025,IF('Forward Curve'!$D$7=DataValidation!$A$6,Vols!$H121+0.0025,IF('Forward Curve'!$D$7=DataValidation!$A$4,Vols!$F121+0.0025,"")))))</f>
        <v>1.1032E-2</v>
      </c>
      <c r="R121" s="7">
        <f>IF('Forward Curve'!$D$7=DataValidation!$A$2,$D121+0.005,IF('Forward Curve'!$D$7=DataValidation!$A$3,$E121+0.005,IF('Forward Curve'!$D$7=DataValidation!$A$5,Vols!$G121+0.005,IF('Forward Curve'!$D$7=DataValidation!$A$6,Vols!$H121+0.005,IF('Forward Curve'!$D$7=DataValidation!$A$4,Vols!$F121+0.005,"")))))</f>
        <v>1.3531999999999999E-2</v>
      </c>
      <c r="T121" s="51">
        <f>IF('Forward Curve'!$D$8=DataValidation!$B$2,Vols!$M121,IF('Forward Curve'!$D$8=DataValidation!$B$3,Vols!$L121,IF('Forward Curve'!$D$8=DataValidation!$B$4,Vols!$K121,IF('Forward Curve'!$D$8=DataValidation!$B$5,Vols!$J121,IF('Forward Curve'!$D$8=DataValidation!$B$7,$P121,IF('Forward Curve'!$D$8=DataValidation!$B$8,Vols!$Q121,IF('Forward Curve'!$D$8=DataValidation!$B$9,Vols!$R121,"ERROR")))))))</f>
        <v>2.2520412342730143E-2</v>
      </c>
      <c r="W121" s="37"/>
      <c r="X121" s="37"/>
    </row>
    <row r="122" spans="1:24" x14ac:dyDescent="0.25">
      <c r="A122" s="9"/>
      <c r="X122" s="37"/>
    </row>
    <row r="123" spans="1:24" x14ac:dyDescent="0.25">
      <c r="J123" s="7"/>
      <c r="K123" s="7"/>
      <c r="L123" s="7"/>
      <c r="M123" s="7"/>
      <c r="X123" s="37"/>
    </row>
    <row r="124" spans="1:24" x14ac:dyDescent="0.25">
      <c r="X124" s="37"/>
    </row>
    <row r="125" spans="1:24" x14ac:dyDescent="0.25">
      <c r="J125" s="8"/>
      <c r="K125" s="8"/>
      <c r="L125" s="8"/>
      <c r="M125" s="8"/>
      <c r="X125" s="37"/>
    </row>
    <row r="126" spans="1:24" x14ac:dyDescent="0.25">
      <c r="X126" s="37"/>
    </row>
    <row r="127" spans="1:24" x14ac:dyDescent="0.25">
      <c r="X127" s="37"/>
    </row>
    <row r="128" spans="1:24" x14ac:dyDescent="0.25">
      <c r="X128" s="37"/>
    </row>
    <row r="129" spans="24:24" x14ac:dyDescent="0.25">
      <c r="X129" s="37"/>
    </row>
    <row r="130" spans="24:24" x14ac:dyDescent="0.25">
      <c r="X130" s="37"/>
    </row>
    <row r="131" spans="24:24" x14ac:dyDescent="0.25">
      <c r="X131" s="37"/>
    </row>
    <row r="132" spans="24:24" x14ac:dyDescent="0.25">
      <c r="X132" s="37"/>
    </row>
    <row r="133" spans="24:24" x14ac:dyDescent="0.25">
      <c r="X133" s="37"/>
    </row>
    <row r="134" spans="24:24" x14ac:dyDescent="0.25">
      <c r="X134" s="37"/>
    </row>
    <row r="135" spans="24:24" x14ac:dyDescent="0.25">
      <c r="X135" s="37"/>
    </row>
    <row r="136" spans="24:24" x14ac:dyDescent="0.25">
      <c r="X136" s="37"/>
    </row>
    <row r="137" spans="24:24" x14ac:dyDescent="0.25">
      <c r="X137" s="37"/>
    </row>
    <row r="138" spans="24:24" x14ac:dyDescent="0.25">
      <c r="X138" s="37"/>
    </row>
    <row r="139" spans="24:24" x14ac:dyDescent="0.25">
      <c r="X139" s="37"/>
    </row>
    <row r="140" spans="24:24" x14ac:dyDescent="0.25">
      <c r="X140" s="37"/>
    </row>
    <row r="141" spans="24:24" x14ac:dyDescent="0.25">
      <c r="X141" s="37"/>
    </row>
    <row r="142" spans="24:24" x14ac:dyDescent="0.25">
      <c r="X142" s="37"/>
    </row>
    <row r="143" spans="24:24" x14ac:dyDescent="0.25">
      <c r="X143" s="37"/>
    </row>
    <row r="144" spans="24:24" x14ac:dyDescent="0.25">
      <c r="X144" s="37"/>
    </row>
    <row r="145" spans="24:24" x14ac:dyDescent="0.25">
      <c r="X145" s="37"/>
    </row>
    <row r="146" spans="24:24" x14ac:dyDescent="0.25">
      <c r="X146" s="37"/>
    </row>
    <row r="147" spans="24:24" x14ac:dyDescent="0.25">
      <c r="X147" s="37"/>
    </row>
    <row r="148" spans="24:24" x14ac:dyDescent="0.25">
      <c r="X148" s="37"/>
    </row>
    <row r="149" spans="24:24" x14ac:dyDescent="0.25">
      <c r="X149" s="37"/>
    </row>
    <row r="150" spans="24:24" x14ac:dyDescent="0.25">
      <c r="X150" s="37"/>
    </row>
    <row r="151" spans="24:24" x14ac:dyDescent="0.25">
      <c r="X151" s="37"/>
    </row>
    <row r="152" spans="24:24" x14ac:dyDescent="0.25">
      <c r="X152" s="37"/>
    </row>
    <row r="153" spans="24:24" x14ac:dyDescent="0.25">
      <c r="X153" s="37"/>
    </row>
    <row r="154" spans="24:24" x14ac:dyDescent="0.25">
      <c r="X154" s="37"/>
    </row>
    <row r="155" spans="24:24" x14ac:dyDescent="0.25">
      <c r="X155" s="37"/>
    </row>
    <row r="156" spans="24:24" x14ac:dyDescent="0.25">
      <c r="X156" s="37"/>
    </row>
    <row r="157" spans="24:24" x14ac:dyDescent="0.25">
      <c r="X157" s="37"/>
    </row>
    <row r="158" spans="24:24" x14ac:dyDescent="0.25">
      <c r="X158" s="37"/>
    </row>
    <row r="159" spans="24:24" x14ac:dyDescent="0.25">
      <c r="X159" s="37"/>
    </row>
    <row r="160" spans="24:24" x14ac:dyDescent="0.25">
      <c r="X160" s="37"/>
    </row>
    <row r="161" spans="24:24" x14ac:dyDescent="0.25">
      <c r="X161" s="37"/>
    </row>
    <row r="162" spans="24:24" x14ac:dyDescent="0.25">
      <c r="X162" s="37"/>
    </row>
    <row r="163" spans="24:24" x14ac:dyDescent="0.25">
      <c r="X163" s="37"/>
    </row>
    <row r="164" spans="24:24" x14ac:dyDescent="0.25">
      <c r="X164" s="37"/>
    </row>
    <row r="165" spans="24:24" x14ac:dyDescent="0.25">
      <c r="X165" s="37"/>
    </row>
    <row r="166" spans="24:24" x14ac:dyDescent="0.25">
      <c r="X166" s="37"/>
    </row>
    <row r="167" spans="24:24" x14ac:dyDescent="0.25">
      <c r="X167" s="37"/>
    </row>
    <row r="168" spans="24:24" x14ac:dyDescent="0.25">
      <c r="X168" s="37"/>
    </row>
    <row r="169" spans="24:24" x14ac:dyDescent="0.25">
      <c r="X169" s="37"/>
    </row>
    <row r="170" spans="24:24" x14ac:dyDescent="0.25">
      <c r="X170" s="37"/>
    </row>
    <row r="171" spans="24:24" x14ac:dyDescent="0.25">
      <c r="X171" s="37"/>
    </row>
    <row r="172" spans="24:24" x14ac:dyDescent="0.25">
      <c r="X172" s="37"/>
    </row>
    <row r="173" spans="24:24" x14ac:dyDescent="0.25">
      <c r="X173" s="37"/>
    </row>
    <row r="174" spans="24:24" x14ac:dyDescent="0.25">
      <c r="X174" s="37"/>
    </row>
    <row r="175" spans="24:24" x14ac:dyDescent="0.25">
      <c r="X175" s="37"/>
    </row>
    <row r="176" spans="24:24" x14ac:dyDescent="0.25">
      <c r="X176" s="37"/>
    </row>
    <row r="177" spans="24:24" x14ac:dyDescent="0.25">
      <c r="X177" s="37"/>
    </row>
    <row r="178" spans="24:24" x14ac:dyDescent="0.25">
      <c r="X178" s="37"/>
    </row>
    <row r="179" spans="24:24" x14ac:dyDescent="0.25">
      <c r="X179" s="37"/>
    </row>
    <row r="180" spans="24:24" x14ac:dyDescent="0.25">
      <c r="X180" s="37"/>
    </row>
    <row r="181" spans="24:24" x14ac:dyDescent="0.25">
      <c r="X181" s="37"/>
    </row>
    <row r="182" spans="24:24" x14ac:dyDescent="0.25">
      <c r="X182" s="37"/>
    </row>
    <row r="183" spans="24:24" x14ac:dyDescent="0.25">
      <c r="X183" s="37"/>
    </row>
    <row r="184" spans="24:24" x14ac:dyDescent="0.25">
      <c r="X184" s="37"/>
    </row>
    <row r="185" spans="24:24" x14ac:dyDescent="0.25">
      <c r="X185" s="37"/>
    </row>
    <row r="186" spans="24:24" x14ac:dyDescent="0.25">
      <c r="X186" s="37"/>
    </row>
    <row r="187" spans="24:24" x14ac:dyDescent="0.25">
      <c r="X187" s="37"/>
    </row>
    <row r="188" spans="24:24" x14ac:dyDescent="0.25">
      <c r="X188" s="37"/>
    </row>
    <row r="189" spans="24:24" x14ac:dyDescent="0.25">
      <c r="X189" s="37"/>
    </row>
    <row r="190" spans="24:24" x14ac:dyDescent="0.25">
      <c r="X190" s="37"/>
    </row>
    <row r="191" spans="24:24" x14ac:dyDescent="0.25">
      <c r="X191" s="37"/>
    </row>
    <row r="192" spans="24:24" x14ac:dyDescent="0.25">
      <c r="X192" s="37"/>
    </row>
    <row r="193" spans="24:24" x14ac:dyDescent="0.25">
      <c r="X193" s="37"/>
    </row>
    <row r="194" spans="24:24" x14ac:dyDescent="0.25">
      <c r="X194" s="37"/>
    </row>
    <row r="195" spans="24:24" x14ac:dyDescent="0.25">
      <c r="X195" s="37"/>
    </row>
    <row r="196" spans="24:24" x14ac:dyDescent="0.25">
      <c r="X196" s="37"/>
    </row>
    <row r="197" spans="24:24" x14ac:dyDescent="0.25">
      <c r="X197" s="37"/>
    </row>
    <row r="198" spans="24:24" x14ac:dyDescent="0.25">
      <c r="X198" s="37"/>
    </row>
    <row r="199" spans="24:24" x14ac:dyDescent="0.25">
      <c r="X199" s="37"/>
    </row>
    <row r="200" spans="24:24" x14ac:dyDescent="0.25">
      <c r="X200" s="37"/>
    </row>
    <row r="201" spans="24:24" x14ac:dyDescent="0.25">
      <c r="X201" s="37"/>
    </row>
    <row r="202" spans="24:24" x14ac:dyDescent="0.25">
      <c r="X202" s="37"/>
    </row>
    <row r="203" spans="24:24" x14ac:dyDescent="0.25">
      <c r="X203" s="37"/>
    </row>
    <row r="204" spans="24:24" x14ac:dyDescent="0.25">
      <c r="X204" s="37"/>
    </row>
    <row r="205" spans="24:24" x14ac:dyDescent="0.25">
      <c r="X205" s="37"/>
    </row>
    <row r="206" spans="24:24" x14ac:dyDescent="0.25">
      <c r="X206" s="37"/>
    </row>
    <row r="207" spans="24:24" x14ac:dyDescent="0.25">
      <c r="X207" s="37"/>
    </row>
    <row r="208" spans="24:24" x14ac:dyDescent="0.25">
      <c r="X208" s="37"/>
    </row>
    <row r="209" spans="24:24" x14ac:dyDescent="0.25">
      <c r="X209" s="37"/>
    </row>
    <row r="210" spans="24:24" x14ac:dyDescent="0.25">
      <c r="X210" s="37"/>
    </row>
    <row r="211" spans="24:24" x14ac:dyDescent="0.25">
      <c r="X211" s="37"/>
    </row>
    <row r="212" spans="24:24" x14ac:dyDescent="0.25">
      <c r="X212" s="37"/>
    </row>
    <row r="213" spans="24:24" x14ac:dyDescent="0.25">
      <c r="X213" s="37"/>
    </row>
    <row r="214" spans="24:24" x14ac:dyDescent="0.25">
      <c r="X214" s="37"/>
    </row>
    <row r="215" spans="24:24" x14ac:dyDescent="0.25">
      <c r="X215" s="37"/>
    </row>
    <row r="216" spans="24:24" x14ac:dyDescent="0.25">
      <c r="X216" s="37"/>
    </row>
    <row r="217" spans="24:24" x14ac:dyDescent="0.25">
      <c r="X217" s="37"/>
    </row>
    <row r="218" spans="24:24" x14ac:dyDescent="0.25">
      <c r="X218" s="37"/>
    </row>
    <row r="219" spans="24:24" x14ac:dyDescent="0.25">
      <c r="X219" s="37"/>
    </row>
    <row r="220" spans="24:24" x14ac:dyDescent="0.25">
      <c r="X220" s="37"/>
    </row>
    <row r="221" spans="24:24" x14ac:dyDescent="0.25">
      <c r="X221" s="37"/>
    </row>
    <row r="222" spans="24:24" x14ac:dyDescent="0.25">
      <c r="X222" s="37"/>
    </row>
    <row r="223" spans="24:24" x14ac:dyDescent="0.25">
      <c r="X223" s="37"/>
    </row>
    <row r="224" spans="24:24" x14ac:dyDescent="0.25">
      <c r="X224" s="37"/>
    </row>
    <row r="225" spans="24:24" x14ac:dyDescent="0.25">
      <c r="X225" s="37"/>
    </row>
    <row r="226" spans="24:24" x14ac:dyDescent="0.25">
      <c r="X226" s="37"/>
    </row>
    <row r="227" spans="24:24" x14ac:dyDescent="0.25">
      <c r="X227" s="37"/>
    </row>
    <row r="228" spans="24:24" x14ac:dyDescent="0.25">
      <c r="X228" s="37"/>
    </row>
    <row r="229" spans="24:24" x14ac:dyDescent="0.25">
      <c r="X229" s="37"/>
    </row>
    <row r="230" spans="24:24" x14ac:dyDescent="0.25">
      <c r="X230" s="37"/>
    </row>
    <row r="231" spans="24:24" x14ac:dyDescent="0.25">
      <c r="X231" s="37"/>
    </row>
    <row r="232" spans="24:24" x14ac:dyDescent="0.25">
      <c r="X232" s="37"/>
    </row>
    <row r="233" spans="24:24" x14ac:dyDescent="0.25">
      <c r="X233" s="37"/>
    </row>
    <row r="234" spans="24:24" x14ac:dyDescent="0.25">
      <c r="X234" s="37"/>
    </row>
    <row r="235" spans="24:24" x14ac:dyDescent="0.25">
      <c r="X235" s="37"/>
    </row>
    <row r="236" spans="24:24" x14ac:dyDescent="0.25">
      <c r="X236" s="37"/>
    </row>
    <row r="237" spans="24:24" x14ac:dyDescent="0.25">
      <c r="X237" s="37"/>
    </row>
    <row r="238" spans="24:24" x14ac:dyDescent="0.25">
      <c r="X238" s="37"/>
    </row>
    <row r="239" spans="24:24" x14ac:dyDescent="0.25">
      <c r="X239" s="37"/>
    </row>
    <row r="240" spans="24:24" x14ac:dyDescent="0.25">
      <c r="X240" s="37"/>
    </row>
    <row r="241" spans="24:24" x14ac:dyDescent="0.25">
      <c r="X241" s="37"/>
    </row>
    <row r="242" spans="24:24" x14ac:dyDescent="0.25">
      <c r="X242" s="37"/>
    </row>
    <row r="243" spans="24:24" x14ac:dyDescent="0.25">
      <c r="X243" s="37"/>
    </row>
    <row r="244" spans="24:24" x14ac:dyDescent="0.25">
      <c r="X244" s="37"/>
    </row>
    <row r="245" spans="24:24" x14ac:dyDescent="0.25">
      <c r="X245" s="37"/>
    </row>
    <row r="246" spans="24:24" x14ac:dyDescent="0.25">
      <c r="X246" s="37"/>
    </row>
    <row r="247" spans="24:24" x14ac:dyDescent="0.25">
      <c r="X247" s="37"/>
    </row>
    <row r="248" spans="24:24" x14ac:dyDescent="0.25">
      <c r="X248" s="37"/>
    </row>
    <row r="249" spans="24:24" x14ac:dyDescent="0.25">
      <c r="X249" s="37"/>
    </row>
    <row r="250" spans="24:24" x14ac:dyDescent="0.25">
      <c r="X250" s="37"/>
    </row>
    <row r="251" spans="24:24" x14ac:dyDescent="0.25">
      <c r="X251" s="37"/>
    </row>
    <row r="252" spans="24:24" x14ac:dyDescent="0.25">
      <c r="X252" s="37"/>
    </row>
    <row r="253" spans="24:24" x14ac:dyDescent="0.25">
      <c r="X253" s="37"/>
    </row>
    <row r="254" spans="24:24" x14ac:dyDescent="0.25">
      <c r="X254" s="37"/>
    </row>
    <row r="255" spans="24:24" x14ac:dyDescent="0.25">
      <c r="X255" s="37"/>
    </row>
    <row r="256" spans="24:24" x14ac:dyDescent="0.25">
      <c r="X256" s="37"/>
    </row>
    <row r="257" spans="24:24" x14ac:dyDescent="0.25">
      <c r="X257" s="37"/>
    </row>
    <row r="258" spans="24:24" x14ac:dyDescent="0.25">
      <c r="X258" s="37"/>
    </row>
    <row r="259" spans="24:24" x14ac:dyDescent="0.25">
      <c r="X259" s="37"/>
    </row>
    <row r="260" spans="24:24" x14ac:dyDescent="0.25">
      <c r="X260" s="37"/>
    </row>
    <row r="261" spans="24:24" x14ac:dyDescent="0.25">
      <c r="X261" s="37"/>
    </row>
    <row r="262" spans="24:24" x14ac:dyDescent="0.25">
      <c r="X262" s="37"/>
    </row>
    <row r="263" spans="24:24" x14ac:dyDescent="0.25">
      <c r="X263" s="37"/>
    </row>
    <row r="264" spans="24:24" x14ac:dyDescent="0.25">
      <c r="X264" s="37"/>
    </row>
    <row r="265" spans="24:24" x14ac:dyDescent="0.25">
      <c r="X265" s="37"/>
    </row>
    <row r="266" spans="24:24" x14ac:dyDescent="0.25">
      <c r="X266" s="37"/>
    </row>
    <row r="267" spans="24:24" x14ac:dyDescent="0.25">
      <c r="X267" s="37"/>
    </row>
    <row r="268" spans="24:24" x14ac:dyDescent="0.25">
      <c r="X268" s="37"/>
    </row>
    <row r="269" spans="24:24" x14ac:dyDescent="0.25">
      <c r="X269" s="37"/>
    </row>
    <row r="270" spans="24:24" x14ac:dyDescent="0.25">
      <c r="X270" s="37"/>
    </row>
    <row r="271" spans="24:24" x14ac:dyDescent="0.25">
      <c r="X271" s="37"/>
    </row>
    <row r="272" spans="24:24" x14ac:dyDescent="0.25">
      <c r="X272" s="37"/>
    </row>
    <row r="273" spans="24:24" x14ac:dyDescent="0.25">
      <c r="X273" s="37"/>
    </row>
    <row r="274" spans="24:24" x14ac:dyDescent="0.25">
      <c r="X274" s="37"/>
    </row>
    <row r="275" spans="24:24" x14ac:dyDescent="0.25">
      <c r="X275" s="37"/>
    </row>
    <row r="276" spans="24:24" x14ac:dyDescent="0.25">
      <c r="X276" s="37"/>
    </row>
    <row r="277" spans="24:24" x14ac:dyDescent="0.25">
      <c r="X277" s="37"/>
    </row>
    <row r="278" spans="24:24" x14ac:dyDescent="0.25">
      <c r="X278" s="37"/>
    </row>
    <row r="279" spans="24:24" x14ac:dyDescent="0.25">
      <c r="X279" s="37"/>
    </row>
    <row r="280" spans="24:24" x14ac:dyDescent="0.25">
      <c r="X280" s="37"/>
    </row>
    <row r="281" spans="24:24" x14ac:dyDescent="0.25">
      <c r="X281" s="37"/>
    </row>
    <row r="282" spans="24:24" x14ac:dyDescent="0.25">
      <c r="X282" s="37"/>
    </row>
    <row r="283" spans="24:24" x14ac:dyDescent="0.25">
      <c r="X283" s="37"/>
    </row>
    <row r="284" spans="24:24" x14ac:dyDescent="0.25">
      <c r="X284" s="37"/>
    </row>
    <row r="285" spans="24:24" x14ac:dyDescent="0.25">
      <c r="X285" s="37"/>
    </row>
    <row r="286" spans="24:24" x14ac:dyDescent="0.25">
      <c r="X286" s="37"/>
    </row>
    <row r="287" spans="24:24" x14ac:dyDescent="0.25">
      <c r="X287" s="37"/>
    </row>
    <row r="288" spans="24:24" x14ac:dyDescent="0.25">
      <c r="X288" s="37"/>
    </row>
    <row r="289" spans="24:24" x14ac:dyDescent="0.25">
      <c r="X289" s="37"/>
    </row>
    <row r="290" spans="24:24" x14ac:dyDescent="0.25">
      <c r="X290" s="37"/>
    </row>
    <row r="291" spans="24:24" x14ac:dyDescent="0.25">
      <c r="X291" s="37"/>
    </row>
    <row r="292" spans="24:24" x14ac:dyDescent="0.25">
      <c r="X292" s="37"/>
    </row>
    <row r="293" spans="24:24" x14ac:dyDescent="0.25">
      <c r="X293" s="37"/>
    </row>
    <row r="294" spans="24:24" x14ac:dyDescent="0.25">
      <c r="X294" s="37"/>
    </row>
    <row r="295" spans="24:24" x14ac:dyDescent="0.25">
      <c r="X295" s="37"/>
    </row>
    <row r="296" spans="24:24" x14ac:dyDescent="0.25">
      <c r="X296" s="37"/>
    </row>
    <row r="297" spans="24:24" x14ac:dyDescent="0.25">
      <c r="X297" s="37"/>
    </row>
    <row r="298" spans="24:24" x14ac:dyDescent="0.25">
      <c r="X298" s="37"/>
    </row>
    <row r="299" spans="24:24" x14ac:dyDescent="0.25">
      <c r="X299" s="37"/>
    </row>
    <row r="300" spans="24:24" x14ac:dyDescent="0.25">
      <c r="X300" s="37"/>
    </row>
    <row r="301" spans="24:24" x14ac:dyDescent="0.25">
      <c r="X301" s="37"/>
    </row>
    <row r="302" spans="24:24" x14ac:dyDescent="0.25">
      <c r="X302" s="37"/>
    </row>
    <row r="303" spans="24:24" x14ac:dyDescent="0.25">
      <c r="X303" s="37"/>
    </row>
    <row r="304" spans="24:24" x14ac:dyDescent="0.25">
      <c r="X304" s="37"/>
    </row>
    <row r="305" spans="24:24" x14ac:dyDescent="0.25">
      <c r="X305" s="37"/>
    </row>
    <row r="306" spans="24:24" x14ac:dyDescent="0.25">
      <c r="X306" s="37"/>
    </row>
    <row r="307" spans="24:24" x14ac:dyDescent="0.25">
      <c r="X307" s="37"/>
    </row>
    <row r="308" spans="24:24" x14ac:dyDescent="0.25">
      <c r="X308" s="37"/>
    </row>
    <row r="309" spans="24:24" x14ac:dyDescent="0.25">
      <c r="X309" s="37"/>
    </row>
    <row r="310" spans="24:24" x14ac:dyDescent="0.25">
      <c r="X310" s="37"/>
    </row>
    <row r="311" spans="24:24" x14ac:dyDescent="0.25">
      <c r="X311" s="37"/>
    </row>
    <row r="312" spans="24:24" x14ac:dyDescent="0.25">
      <c r="X312" s="37"/>
    </row>
    <row r="313" spans="24:24" x14ac:dyDescent="0.25">
      <c r="X313" s="37"/>
    </row>
    <row r="314" spans="24:24" x14ac:dyDescent="0.25">
      <c r="X314" s="37"/>
    </row>
    <row r="315" spans="24:24" x14ac:dyDescent="0.25">
      <c r="X315" s="37"/>
    </row>
    <row r="316" spans="24:24" x14ac:dyDescent="0.25">
      <c r="X316" s="37"/>
    </row>
    <row r="317" spans="24:24" x14ac:dyDescent="0.25">
      <c r="X317" s="37"/>
    </row>
    <row r="318" spans="24:24" x14ac:dyDescent="0.25">
      <c r="X318" s="37"/>
    </row>
    <row r="319" spans="24:24" x14ac:dyDescent="0.25">
      <c r="X319" s="37"/>
    </row>
    <row r="320" spans="24:24" x14ac:dyDescent="0.25">
      <c r="X320" s="37"/>
    </row>
    <row r="321" spans="24:24" x14ac:dyDescent="0.25">
      <c r="X321" s="37"/>
    </row>
    <row r="322" spans="24:24" x14ac:dyDescent="0.25">
      <c r="X322" s="37"/>
    </row>
    <row r="323" spans="24:24" x14ac:dyDescent="0.25">
      <c r="X323" s="37"/>
    </row>
    <row r="324" spans="24:24" x14ac:dyDescent="0.25">
      <c r="X324" s="37"/>
    </row>
    <row r="325" spans="24:24" x14ac:dyDescent="0.25">
      <c r="X325" s="37"/>
    </row>
    <row r="326" spans="24:24" x14ac:dyDescent="0.25">
      <c r="X326" s="37"/>
    </row>
    <row r="327" spans="24:24" x14ac:dyDescent="0.25">
      <c r="X327" s="37"/>
    </row>
    <row r="328" spans="24:24" x14ac:dyDescent="0.25">
      <c r="X328" s="37"/>
    </row>
    <row r="329" spans="24:24" x14ac:dyDescent="0.25">
      <c r="X329" s="37"/>
    </row>
    <row r="330" spans="24:24" x14ac:dyDescent="0.25">
      <c r="X330" s="37"/>
    </row>
    <row r="331" spans="24:24" x14ac:dyDescent="0.25">
      <c r="X331" s="37"/>
    </row>
    <row r="332" spans="24:24" x14ac:dyDescent="0.25">
      <c r="X332" s="37"/>
    </row>
    <row r="333" spans="24:24" x14ac:dyDescent="0.25">
      <c r="X333" s="37"/>
    </row>
    <row r="334" spans="24:24" x14ac:dyDescent="0.25">
      <c r="X334" s="37"/>
    </row>
    <row r="335" spans="24:24" x14ac:dyDescent="0.25">
      <c r="X335" s="37"/>
    </row>
    <row r="336" spans="24:24" x14ac:dyDescent="0.25">
      <c r="X336" s="37"/>
    </row>
    <row r="337" spans="24:24" x14ac:dyDescent="0.25">
      <c r="X337" s="37"/>
    </row>
    <row r="338" spans="24:24" x14ac:dyDescent="0.25">
      <c r="X338" s="37"/>
    </row>
    <row r="339" spans="24:24" x14ac:dyDescent="0.25">
      <c r="X339" s="37"/>
    </row>
    <row r="340" spans="24:24" x14ac:dyDescent="0.25">
      <c r="X340" s="37"/>
    </row>
    <row r="341" spans="24:24" x14ac:dyDescent="0.25">
      <c r="X341" s="37"/>
    </row>
    <row r="342" spans="24:24" x14ac:dyDescent="0.25">
      <c r="X342" s="37"/>
    </row>
    <row r="343" spans="24:24" x14ac:dyDescent="0.25">
      <c r="X343" s="37"/>
    </row>
    <row r="344" spans="24:24" x14ac:dyDescent="0.25">
      <c r="X344" s="37"/>
    </row>
    <row r="345" spans="24:24" x14ac:dyDescent="0.25">
      <c r="X345" s="37"/>
    </row>
    <row r="346" spans="24:24" x14ac:dyDescent="0.25">
      <c r="X346" s="37"/>
    </row>
    <row r="347" spans="24:24" x14ac:dyDescent="0.25">
      <c r="X347" s="37"/>
    </row>
    <row r="348" spans="24:24" x14ac:dyDescent="0.25">
      <c r="X348" s="37"/>
    </row>
    <row r="349" spans="24:24" x14ac:dyDescent="0.25">
      <c r="X349" s="37"/>
    </row>
    <row r="350" spans="24:24" x14ac:dyDescent="0.25">
      <c r="X350" s="37"/>
    </row>
    <row r="351" spans="24:24" x14ac:dyDescent="0.25">
      <c r="X351" s="37"/>
    </row>
    <row r="352" spans="24:24" x14ac:dyDescent="0.25">
      <c r="X352" s="37"/>
    </row>
    <row r="353" spans="24:24" x14ac:dyDescent="0.25">
      <c r="X353" s="37"/>
    </row>
    <row r="354" spans="24:24" x14ac:dyDescent="0.25">
      <c r="X354" s="37"/>
    </row>
    <row r="355" spans="24:24" x14ac:dyDescent="0.25">
      <c r="X355" s="37"/>
    </row>
    <row r="356" spans="24:24" x14ac:dyDescent="0.25">
      <c r="X356" s="37"/>
    </row>
    <row r="357" spans="24:24" x14ac:dyDescent="0.25">
      <c r="X357" s="37"/>
    </row>
    <row r="358" spans="24:24" x14ac:dyDescent="0.25">
      <c r="X358" s="37"/>
    </row>
    <row r="359" spans="24:24" x14ac:dyDescent="0.25">
      <c r="X359" s="37"/>
    </row>
    <row r="360" spans="24:24" x14ac:dyDescent="0.25">
      <c r="X360" s="37"/>
    </row>
    <row r="361" spans="24:24" x14ac:dyDescent="0.25">
      <c r="X361" s="37"/>
    </row>
    <row r="362" spans="24:24" x14ac:dyDescent="0.25">
      <c r="X362" s="37"/>
    </row>
    <row r="363" spans="24:24" x14ac:dyDescent="0.25">
      <c r="X363" s="37"/>
    </row>
    <row r="364" spans="24:24" x14ac:dyDescent="0.25">
      <c r="X364" s="37"/>
    </row>
    <row r="365" spans="24:24" x14ac:dyDescent="0.25">
      <c r="X365" s="37"/>
    </row>
    <row r="366" spans="24:24" x14ac:dyDescent="0.25">
      <c r="X366" s="37"/>
    </row>
    <row r="367" spans="24:24" x14ac:dyDescent="0.25">
      <c r="X367" s="37"/>
    </row>
    <row r="368" spans="24:24" x14ac:dyDescent="0.25">
      <c r="X368" s="37"/>
    </row>
    <row r="369" spans="24:24" x14ac:dyDescent="0.25">
      <c r="X369" s="37"/>
    </row>
    <row r="370" spans="24:24" x14ac:dyDescent="0.25">
      <c r="X370" s="37"/>
    </row>
    <row r="371" spans="24:24" x14ac:dyDescent="0.25">
      <c r="X371" s="37"/>
    </row>
    <row r="372" spans="24:24" x14ac:dyDescent="0.25">
      <c r="X372" s="37"/>
    </row>
    <row r="373" spans="24:24" x14ac:dyDescent="0.25">
      <c r="X373" s="37"/>
    </row>
    <row r="374" spans="24:24" x14ac:dyDescent="0.25">
      <c r="X374" s="37"/>
    </row>
    <row r="375" spans="24:24" x14ac:dyDescent="0.25">
      <c r="X375" s="37"/>
    </row>
    <row r="376" spans="24:24" x14ac:dyDescent="0.25">
      <c r="X376" s="37"/>
    </row>
    <row r="377" spans="24:24" x14ac:dyDescent="0.25">
      <c r="X377" s="37"/>
    </row>
    <row r="378" spans="24:24" x14ac:dyDescent="0.25">
      <c r="X378" s="37"/>
    </row>
    <row r="379" spans="24:24" x14ac:dyDescent="0.25">
      <c r="X379" s="37"/>
    </row>
    <row r="380" spans="24:24" x14ac:dyDescent="0.25">
      <c r="X380" s="37"/>
    </row>
    <row r="381" spans="24:24" x14ac:dyDescent="0.25">
      <c r="X381" s="37"/>
    </row>
    <row r="382" spans="24:24" x14ac:dyDescent="0.25">
      <c r="X382" s="37"/>
    </row>
    <row r="383" spans="24:24" x14ac:dyDescent="0.25">
      <c r="X383" s="37"/>
    </row>
    <row r="384" spans="24:24" x14ac:dyDescent="0.25">
      <c r="X384" s="37"/>
    </row>
    <row r="385" spans="24:24" x14ac:dyDescent="0.25">
      <c r="X385" s="37"/>
    </row>
    <row r="386" spans="24:24" x14ac:dyDescent="0.25">
      <c r="X386" s="37"/>
    </row>
    <row r="387" spans="24:24" x14ac:dyDescent="0.25">
      <c r="X387" s="37"/>
    </row>
    <row r="388" spans="24:24" x14ac:dyDescent="0.25">
      <c r="X388" s="37"/>
    </row>
    <row r="389" spans="24:24" x14ac:dyDescent="0.25">
      <c r="X389" s="37"/>
    </row>
    <row r="390" spans="24:24" x14ac:dyDescent="0.25">
      <c r="X390" s="37"/>
    </row>
    <row r="391" spans="24:24" x14ac:dyDescent="0.25">
      <c r="X391" s="37"/>
    </row>
    <row r="392" spans="24:24" x14ac:dyDescent="0.25">
      <c r="X392" s="37"/>
    </row>
    <row r="393" spans="24:24" x14ac:dyDescent="0.25">
      <c r="X393" s="37"/>
    </row>
    <row r="394" spans="24:24" x14ac:dyDescent="0.25">
      <c r="X394" s="37"/>
    </row>
    <row r="395" spans="24:24" x14ac:dyDescent="0.25">
      <c r="X395" s="37"/>
    </row>
    <row r="396" spans="24:24" x14ac:dyDescent="0.25">
      <c r="X396" s="37"/>
    </row>
    <row r="397" spans="24:24" x14ac:dyDescent="0.25">
      <c r="X397" s="37"/>
    </row>
    <row r="398" spans="24:24" x14ac:dyDescent="0.25">
      <c r="X398" s="37"/>
    </row>
    <row r="399" spans="24:24" x14ac:dyDescent="0.25">
      <c r="X399" s="37"/>
    </row>
    <row r="400" spans="24:24" x14ac:dyDescent="0.25">
      <c r="X400" s="37"/>
    </row>
    <row r="401" spans="24:24" x14ac:dyDescent="0.25">
      <c r="X401" s="37"/>
    </row>
    <row r="402" spans="24:24" x14ac:dyDescent="0.25">
      <c r="X402" s="37"/>
    </row>
    <row r="403" spans="24:24" x14ac:dyDescent="0.25">
      <c r="X403" s="37"/>
    </row>
    <row r="404" spans="24:24" x14ac:dyDescent="0.25">
      <c r="X404" s="37"/>
    </row>
    <row r="405" spans="24:24" x14ac:dyDescent="0.25">
      <c r="X405" s="37"/>
    </row>
    <row r="406" spans="24:24" x14ac:dyDescent="0.25">
      <c r="X406" s="37"/>
    </row>
    <row r="407" spans="24:24" x14ac:dyDescent="0.25">
      <c r="X407" s="37"/>
    </row>
    <row r="408" spans="24:24" x14ac:dyDescent="0.25">
      <c r="X408" s="37"/>
    </row>
    <row r="409" spans="24:24" x14ac:dyDescent="0.25">
      <c r="X409" s="37"/>
    </row>
    <row r="410" spans="24:24" x14ac:dyDescent="0.25">
      <c r="X410" s="37"/>
    </row>
    <row r="411" spans="24:24" x14ac:dyDescent="0.25">
      <c r="X411" s="37"/>
    </row>
    <row r="412" spans="24:24" x14ac:dyDescent="0.25">
      <c r="X412" s="37"/>
    </row>
    <row r="413" spans="24:24" x14ac:dyDescent="0.25">
      <c r="X413" s="37"/>
    </row>
    <row r="414" spans="24:24" x14ac:dyDescent="0.25">
      <c r="X414" s="37"/>
    </row>
    <row r="415" spans="24:24" x14ac:dyDescent="0.25">
      <c r="X415" s="37"/>
    </row>
    <row r="416" spans="24:24" x14ac:dyDescent="0.25">
      <c r="X416" s="37"/>
    </row>
    <row r="417" spans="24:24" x14ac:dyDescent="0.25">
      <c r="X417" s="37"/>
    </row>
    <row r="418" spans="24:24" x14ac:dyDescent="0.25">
      <c r="X418" s="37"/>
    </row>
    <row r="419" spans="24:24" x14ac:dyDescent="0.25">
      <c r="X419" s="37"/>
    </row>
    <row r="420" spans="24:24" x14ac:dyDescent="0.25">
      <c r="X420" s="37"/>
    </row>
    <row r="421" spans="24:24" x14ac:dyDescent="0.25">
      <c r="X421" s="37"/>
    </row>
    <row r="422" spans="24:24" x14ac:dyDescent="0.25">
      <c r="X422" s="37"/>
    </row>
    <row r="423" spans="24:24" x14ac:dyDescent="0.25">
      <c r="X423" s="37"/>
    </row>
    <row r="424" spans="24:24" x14ac:dyDescent="0.25">
      <c r="X424" s="37"/>
    </row>
    <row r="425" spans="24:24" x14ac:dyDescent="0.25">
      <c r="X425" s="37"/>
    </row>
    <row r="426" spans="24:24" x14ac:dyDescent="0.25">
      <c r="X426" s="37"/>
    </row>
    <row r="427" spans="24:24" x14ac:dyDescent="0.25">
      <c r="X427" s="37"/>
    </row>
    <row r="428" spans="24:24" x14ac:dyDescent="0.25">
      <c r="X428" s="37"/>
    </row>
    <row r="429" spans="24:24" x14ac:dyDescent="0.25">
      <c r="X429" s="37"/>
    </row>
    <row r="430" spans="24:24" x14ac:dyDescent="0.25">
      <c r="X430" s="37"/>
    </row>
    <row r="431" spans="24:24" x14ac:dyDescent="0.25">
      <c r="X431" s="37"/>
    </row>
    <row r="432" spans="24:24" x14ac:dyDescent="0.25">
      <c r="X432" s="37"/>
    </row>
    <row r="433" spans="24:24" x14ac:dyDescent="0.25">
      <c r="X433" s="37"/>
    </row>
    <row r="434" spans="24:24" x14ac:dyDescent="0.25">
      <c r="X434" s="37"/>
    </row>
    <row r="435" spans="24:24" x14ac:dyDescent="0.25">
      <c r="X435" s="37"/>
    </row>
    <row r="436" spans="24:24" x14ac:dyDescent="0.25">
      <c r="X436" s="37"/>
    </row>
    <row r="437" spans="24:24" x14ac:dyDescent="0.25">
      <c r="X437" s="37"/>
    </row>
    <row r="438" spans="24:24" x14ac:dyDescent="0.25">
      <c r="X438" s="37"/>
    </row>
    <row r="439" spans="24:24" x14ac:dyDescent="0.25">
      <c r="X439" s="37"/>
    </row>
    <row r="440" spans="24:24" x14ac:dyDescent="0.25">
      <c r="X440" s="37"/>
    </row>
    <row r="441" spans="24:24" x14ac:dyDescent="0.25">
      <c r="X441" s="37"/>
    </row>
    <row r="442" spans="24:24" x14ac:dyDescent="0.25">
      <c r="X442" s="37"/>
    </row>
    <row r="443" spans="24:24" x14ac:dyDescent="0.25">
      <c r="X443" s="37"/>
    </row>
    <row r="444" spans="24:24" x14ac:dyDescent="0.25">
      <c r="X444" s="37"/>
    </row>
    <row r="445" spans="24:24" x14ac:dyDescent="0.25">
      <c r="X445" s="37"/>
    </row>
    <row r="446" spans="24:24" x14ac:dyDescent="0.25">
      <c r="X446" s="37"/>
    </row>
    <row r="447" spans="24:24" x14ac:dyDescent="0.25">
      <c r="X447" s="37"/>
    </row>
    <row r="448" spans="24:24" x14ac:dyDescent="0.25">
      <c r="X448" s="37"/>
    </row>
    <row r="449" spans="24:24" x14ac:dyDescent="0.25">
      <c r="X449" s="37"/>
    </row>
    <row r="450" spans="24:24" x14ac:dyDescent="0.25">
      <c r="X450" s="37"/>
    </row>
    <row r="451" spans="24:24" x14ac:dyDescent="0.25">
      <c r="X451" s="37"/>
    </row>
    <row r="452" spans="24:24" x14ac:dyDescent="0.25">
      <c r="X452" s="37"/>
    </row>
    <row r="453" spans="24:24" x14ac:dyDescent="0.25">
      <c r="X453" s="37"/>
    </row>
    <row r="454" spans="24:24" x14ac:dyDescent="0.25">
      <c r="X454" s="37"/>
    </row>
    <row r="455" spans="24:24" x14ac:dyDescent="0.25">
      <c r="X455" s="37"/>
    </row>
    <row r="456" spans="24:24" x14ac:dyDescent="0.25">
      <c r="X456" s="37"/>
    </row>
    <row r="457" spans="24:24" x14ac:dyDescent="0.25">
      <c r="X457" s="37"/>
    </row>
    <row r="458" spans="24:24" x14ac:dyDescent="0.25">
      <c r="X458" s="37"/>
    </row>
    <row r="459" spans="24:24" x14ac:dyDescent="0.25">
      <c r="X459" s="37"/>
    </row>
    <row r="460" spans="24:24" x14ac:dyDescent="0.25">
      <c r="X460" s="37"/>
    </row>
    <row r="461" spans="24:24" x14ac:dyDescent="0.25">
      <c r="X461" s="37"/>
    </row>
    <row r="462" spans="24:24" x14ac:dyDescent="0.25">
      <c r="X462" s="37"/>
    </row>
    <row r="463" spans="24:24" x14ac:dyDescent="0.25">
      <c r="X463" s="37"/>
    </row>
    <row r="464" spans="24:24" x14ac:dyDescent="0.25">
      <c r="X464" s="37"/>
    </row>
    <row r="465" spans="24:24" x14ac:dyDescent="0.25">
      <c r="X465" s="37"/>
    </row>
    <row r="466" spans="24:24" x14ac:dyDescent="0.25">
      <c r="X466" s="37"/>
    </row>
    <row r="467" spans="24:24" x14ac:dyDescent="0.25">
      <c r="X467" s="37"/>
    </row>
    <row r="468" spans="24:24" x14ac:dyDescent="0.25">
      <c r="X468" s="37"/>
    </row>
    <row r="469" spans="24:24" x14ac:dyDescent="0.25">
      <c r="X469" s="37"/>
    </row>
    <row r="470" spans="24:24" x14ac:dyDescent="0.25">
      <c r="X470" s="37"/>
    </row>
    <row r="471" spans="24:24" x14ac:dyDescent="0.25">
      <c r="X471" s="37"/>
    </row>
    <row r="472" spans="24:24" x14ac:dyDescent="0.25">
      <c r="X472" s="37"/>
    </row>
    <row r="473" spans="24:24" x14ac:dyDescent="0.25">
      <c r="X473" s="37"/>
    </row>
    <row r="474" spans="24:24" x14ac:dyDescent="0.25">
      <c r="X474" s="37"/>
    </row>
    <row r="475" spans="24:24" x14ac:dyDescent="0.25">
      <c r="X475" s="37"/>
    </row>
    <row r="476" spans="24:24" x14ac:dyDescent="0.25">
      <c r="X476" s="37"/>
    </row>
    <row r="477" spans="24:24" x14ac:dyDescent="0.25">
      <c r="X477" s="37"/>
    </row>
    <row r="478" spans="24:24" x14ac:dyDescent="0.25">
      <c r="X478" s="37"/>
    </row>
    <row r="479" spans="24:24" x14ac:dyDescent="0.25">
      <c r="X479" s="37"/>
    </row>
    <row r="480" spans="24:24" x14ac:dyDescent="0.25">
      <c r="X480" s="37"/>
    </row>
    <row r="481" spans="24:24" x14ac:dyDescent="0.25">
      <c r="X481" s="37"/>
    </row>
    <row r="482" spans="24:24" x14ac:dyDescent="0.25">
      <c r="X482" s="37"/>
    </row>
    <row r="483" spans="24:24" x14ac:dyDescent="0.25">
      <c r="X483" s="37"/>
    </row>
    <row r="484" spans="24:24" x14ac:dyDescent="0.25">
      <c r="X484" s="37"/>
    </row>
    <row r="485" spans="24:24" x14ac:dyDescent="0.25">
      <c r="X485" s="37"/>
    </row>
    <row r="486" spans="24:24" x14ac:dyDescent="0.25">
      <c r="X486" s="37"/>
    </row>
    <row r="487" spans="24:24" x14ac:dyDescent="0.25">
      <c r="X487" s="37"/>
    </row>
    <row r="488" spans="24:24" x14ac:dyDescent="0.25">
      <c r="X488" s="37"/>
    </row>
    <row r="489" spans="24:24" x14ac:dyDescent="0.25">
      <c r="X489" s="37"/>
    </row>
    <row r="490" spans="24:24" x14ac:dyDescent="0.25">
      <c r="X490" s="37"/>
    </row>
    <row r="491" spans="24:24" x14ac:dyDescent="0.25">
      <c r="X491" s="37"/>
    </row>
    <row r="492" spans="24:24" x14ac:dyDescent="0.25">
      <c r="X492" s="37"/>
    </row>
    <row r="493" spans="24:24" x14ac:dyDescent="0.25">
      <c r="X493" s="37"/>
    </row>
    <row r="494" spans="24:24" x14ac:dyDescent="0.25">
      <c r="X494" s="37"/>
    </row>
    <row r="495" spans="24:24" x14ac:dyDescent="0.25">
      <c r="X495" s="37"/>
    </row>
    <row r="496" spans="24:24" x14ac:dyDescent="0.25">
      <c r="X496" s="37"/>
    </row>
    <row r="497" spans="24:24" x14ac:dyDescent="0.25">
      <c r="X497" s="37"/>
    </row>
    <row r="498" spans="24:24" x14ac:dyDescent="0.25">
      <c r="X498" s="37"/>
    </row>
    <row r="499" spans="24:24" x14ac:dyDescent="0.25">
      <c r="X499" s="37"/>
    </row>
    <row r="500" spans="24:24" x14ac:dyDescent="0.25">
      <c r="X500" s="37"/>
    </row>
    <row r="501" spans="24:24" x14ac:dyDescent="0.25">
      <c r="X501" s="37"/>
    </row>
    <row r="502" spans="24:24" x14ac:dyDescent="0.25">
      <c r="X502" s="37"/>
    </row>
    <row r="503" spans="24:24" x14ac:dyDescent="0.25">
      <c r="X503" s="37"/>
    </row>
    <row r="504" spans="24:24" x14ac:dyDescent="0.25">
      <c r="X504" s="37"/>
    </row>
    <row r="505" spans="24:24" x14ac:dyDescent="0.25">
      <c r="X505" s="37"/>
    </row>
    <row r="506" spans="24:24" x14ac:dyDescent="0.25">
      <c r="X506" s="37"/>
    </row>
    <row r="507" spans="24:24" x14ac:dyDescent="0.25">
      <c r="X507" s="37"/>
    </row>
    <row r="508" spans="24:24" x14ac:dyDescent="0.25">
      <c r="X508" s="37"/>
    </row>
    <row r="509" spans="24:24" x14ac:dyDescent="0.25">
      <c r="X509" s="37"/>
    </row>
    <row r="510" spans="24:24" x14ac:dyDescent="0.25">
      <c r="X510" s="37"/>
    </row>
    <row r="511" spans="24:24" x14ac:dyDescent="0.25">
      <c r="X511" s="37"/>
    </row>
    <row r="512" spans="24:24" x14ac:dyDescent="0.25">
      <c r="X512" s="37"/>
    </row>
    <row r="513" spans="24:24" x14ac:dyDescent="0.25">
      <c r="X513" s="37"/>
    </row>
    <row r="514" spans="24:24" x14ac:dyDescent="0.25">
      <c r="X514" s="37"/>
    </row>
    <row r="515" spans="24:24" x14ac:dyDescent="0.25">
      <c r="X515" s="37"/>
    </row>
    <row r="516" spans="24:24" x14ac:dyDescent="0.25">
      <c r="X516" s="37"/>
    </row>
    <row r="517" spans="24:24" x14ac:dyDescent="0.25">
      <c r="X517" s="37"/>
    </row>
    <row r="518" spans="24:24" x14ac:dyDescent="0.25">
      <c r="X518" s="37"/>
    </row>
    <row r="519" spans="24:24" x14ac:dyDescent="0.25">
      <c r="X519" s="37"/>
    </row>
    <row r="520" spans="24:24" x14ac:dyDescent="0.25">
      <c r="X520" s="37"/>
    </row>
    <row r="521" spans="24:24" x14ac:dyDescent="0.25">
      <c r="X521" s="37"/>
    </row>
    <row r="522" spans="24:24" x14ac:dyDescent="0.25">
      <c r="X522" s="37"/>
    </row>
    <row r="523" spans="24:24" x14ac:dyDescent="0.25">
      <c r="X523" s="37"/>
    </row>
    <row r="524" spans="24:24" x14ac:dyDescent="0.25">
      <c r="X524" s="37"/>
    </row>
    <row r="525" spans="24:24" x14ac:dyDescent="0.25">
      <c r="X525" s="37"/>
    </row>
    <row r="526" spans="24:24" x14ac:dyDescent="0.25">
      <c r="X526" s="37"/>
    </row>
    <row r="527" spans="24:24" x14ac:dyDescent="0.25">
      <c r="X527" s="37"/>
    </row>
    <row r="528" spans="24:24" x14ac:dyDescent="0.25">
      <c r="X528" s="37"/>
    </row>
    <row r="529" spans="24:24" x14ac:dyDescent="0.25">
      <c r="X529" s="37"/>
    </row>
    <row r="530" spans="24:24" x14ac:dyDescent="0.25">
      <c r="X530" s="37"/>
    </row>
    <row r="531" spans="24:24" x14ac:dyDescent="0.25">
      <c r="X531" s="37"/>
    </row>
    <row r="532" spans="24:24" x14ac:dyDescent="0.25">
      <c r="X532" s="37"/>
    </row>
    <row r="533" spans="24:24" x14ac:dyDescent="0.25">
      <c r="X533" s="37"/>
    </row>
    <row r="534" spans="24:24" x14ac:dyDescent="0.25">
      <c r="X534" s="37"/>
    </row>
    <row r="535" spans="24:24" x14ac:dyDescent="0.25">
      <c r="X535" s="37"/>
    </row>
    <row r="536" spans="24:24" x14ac:dyDescent="0.25">
      <c r="X536" s="37"/>
    </row>
    <row r="537" spans="24:24" x14ac:dyDescent="0.25">
      <c r="X537" s="37"/>
    </row>
    <row r="538" spans="24:24" x14ac:dyDescent="0.25">
      <c r="X538" s="37"/>
    </row>
    <row r="539" spans="24:24" x14ac:dyDescent="0.25">
      <c r="X539" s="37"/>
    </row>
    <row r="540" spans="24:24" x14ac:dyDescent="0.25">
      <c r="X540" s="37"/>
    </row>
    <row r="541" spans="24:24" x14ac:dyDescent="0.25">
      <c r="X541" s="37"/>
    </row>
    <row r="542" spans="24:24" x14ac:dyDescent="0.25">
      <c r="X542" s="37"/>
    </row>
    <row r="543" spans="24:24" x14ac:dyDescent="0.25">
      <c r="X543" s="37"/>
    </row>
    <row r="544" spans="24:24" x14ac:dyDescent="0.25">
      <c r="X544" s="37"/>
    </row>
    <row r="545" spans="24:24" x14ac:dyDescent="0.25">
      <c r="X545" s="37"/>
    </row>
    <row r="546" spans="24:24" x14ac:dyDescent="0.25">
      <c r="X546" s="37"/>
    </row>
    <row r="547" spans="24:24" x14ac:dyDescent="0.25">
      <c r="X547" s="37"/>
    </row>
    <row r="548" spans="24:24" x14ac:dyDescent="0.25">
      <c r="X548" s="37"/>
    </row>
    <row r="549" spans="24:24" x14ac:dyDescent="0.25">
      <c r="X549" s="37"/>
    </row>
    <row r="550" spans="24:24" x14ac:dyDescent="0.25">
      <c r="X550" s="37"/>
    </row>
    <row r="551" spans="24:24" x14ac:dyDescent="0.25">
      <c r="X551" s="37"/>
    </row>
    <row r="552" spans="24:24" x14ac:dyDescent="0.25">
      <c r="X552" s="37"/>
    </row>
    <row r="553" spans="24:24" x14ac:dyDescent="0.25">
      <c r="X553" s="37"/>
    </row>
    <row r="554" spans="24:24" x14ac:dyDescent="0.25">
      <c r="X554" s="37"/>
    </row>
    <row r="555" spans="24:24" x14ac:dyDescent="0.25">
      <c r="X555" s="37"/>
    </row>
    <row r="556" spans="24:24" x14ac:dyDescent="0.25">
      <c r="X556" s="37"/>
    </row>
    <row r="557" spans="24:24" x14ac:dyDescent="0.25">
      <c r="X557" s="37"/>
    </row>
    <row r="558" spans="24:24" x14ac:dyDescent="0.25">
      <c r="X558" s="37"/>
    </row>
    <row r="559" spans="24:24" x14ac:dyDescent="0.25">
      <c r="X559" s="37"/>
    </row>
    <row r="560" spans="24:24" x14ac:dyDescent="0.25">
      <c r="X560" s="37"/>
    </row>
    <row r="561" spans="24:24" x14ac:dyDescent="0.25">
      <c r="X561" s="37"/>
    </row>
    <row r="562" spans="24:24" x14ac:dyDescent="0.25">
      <c r="X562" s="37"/>
    </row>
    <row r="563" spans="24:24" x14ac:dyDescent="0.25">
      <c r="X563" s="37"/>
    </row>
    <row r="564" spans="24:24" x14ac:dyDescent="0.25">
      <c r="X564" s="37"/>
    </row>
    <row r="565" spans="24:24" x14ac:dyDescent="0.25">
      <c r="X565" s="37"/>
    </row>
    <row r="566" spans="24:24" x14ac:dyDescent="0.25">
      <c r="X566" s="37"/>
    </row>
    <row r="567" spans="24:24" x14ac:dyDescent="0.25">
      <c r="X567" s="37"/>
    </row>
    <row r="568" spans="24:24" x14ac:dyDescent="0.25">
      <c r="X568" s="37"/>
    </row>
    <row r="569" spans="24:24" x14ac:dyDescent="0.25">
      <c r="X569" s="37"/>
    </row>
    <row r="570" spans="24:24" x14ac:dyDescent="0.25">
      <c r="X570" s="37"/>
    </row>
    <row r="571" spans="24:24" x14ac:dyDescent="0.25">
      <c r="X571" s="37"/>
    </row>
    <row r="572" spans="24:24" x14ac:dyDescent="0.25">
      <c r="X572" s="37"/>
    </row>
    <row r="573" spans="24:24" x14ac:dyDescent="0.25">
      <c r="X573" s="37"/>
    </row>
    <row r="574" spans="24:24" x14ac:dyDescent="0.25">
      <c r="X574" s="37"/>
    </row>
    <row r="575" spans="24:24" x14ac:dyDescent="0.25">
      <c r="X575" s="37"/>
    </row>
    <row r="576" spans="24:24" x14ac:dyDescent="0.25">
      <c r="X576" s="37"/>
    </row>
    <row r="577" spans="24:24" x14ac:dyDescent="0.25">
      <c r="X577" s="37"/>
    </row>
    <row r="578" spans="24:24" x14ac:dyDescent="0.25">
      <c r="X578" s="37"/>
    </row>
    <row r="579" spans="24:24" x14ac:dyDescent="0.25">
      <c r="X579" s="37"/>
    </row>
    <row r="580" spans="24:24" x14ac:dyDescent="0.25">
      <c r="X580" s="37"/>
    </row>
    <row r="581" spans="24:24" x14ac:dyDescent="0.25">
      <c r="X581" s="37"/>
    </row>
    <row r="582" spans="24:24" x14ac:dyDescent="0.25">
      <c r="X582" s="37"/>
    </row>
    <row r="583" spans="24:24" x14ac:dyDescent="0.25">
      <c r="X583" s="37"/>
    </row>
    <row r="584" spans="24:24" x14ac:dyDescent="0.25">
      <c r="X584" s="37"/>
    </row>
    <row r="585" spans="24:24" x14ac:dyDescent="0.25">
      <c r="X585" s="37"/>
    </row>
    <row r="586" spans="24:24" x14ac:dyDescent="0.25">
      <c r="X586" s="37"/>
    </row>
    <row r="587" spans="24:24" x14ac:dyDescent="0.25">
      <c r="X587" s="37"/>
    </row>
    <row r="588" spans="24:24" x14ac:dyDescent="0.25">
      <c r="X588" s="37"/>
    </row>
    <row r="589" spans="24:24" x14ac:dyDescent="0.25">
      <c r="X589" s="37"/>
    </row>
    <row r="590" spans="24:24" x14ac:dyDescent="0.25">
      <c r="X590" s="37"/>
    </row>
    <row r="591" spans="24:24" x14ac:dyDescent="0.25">
      <c r="X591" s="37"/>
    </row>
    <row r="592" spans="24:24" x14ac:dyDescent="0.25">
      <c r="X592" s="37"/>
    </row>
    <row r="593" spans="24:24" x14ac:dyDescent="0.25">
      <c r="X593" s="37"/>
    </row>
    <row r="594" spans="24:24" x14ac:dyDescent="0.25">
      <c r="X594" s="37"/>
    </row>
    <row r="595" spans="24:24" x14ac:dyDescent="0.25">
      <c r="X595" s="37"/>
    </row>
    <row r="596" spans="24:24" x14ac:dyDescent="0.25">
      <c r="X596" s="37"/>
    </row>
    <row r="597" spans="24:24" x14ac:dyDescent="0.25">
      <c r="X597" s="37"/>
    </row>
    <row r="598" spans="24:24" x14ac:dyDescent="0.25">
      <c r="X598" s="37"/>
    </row>
    <row r="599" spans="24:24" x14ac:dyDescent="0.25">
      <c r="X599" s="37"/>
    </row>
    <row r="600" spans="24:24" x14ac:dyDescent="0.25">
      <c r="X600" s="37"/>
    </row>
    <row r="601" spans="24:24" x14ac:dyDescent="0.25">
      <c r="X601" s="37"/>
    </row>
    <row r="602" spans="24:24" x14ac:dyDescent="0.25">
      <c r="X602" s="37"/>
    </row>
    <row r="603" spans="24:24" x14ac:dyDescent="0.25">
      <c r="X603" s="37"/>
    </row>
    <row r="604" spans="24:24" x14ac:dyDescent="0.25">
      <c r="X604" s="37"/>
    </row>
    <row r="605" spans="24:24" x14ac:dyDescent="0.25">
      <c r="X605" s="37"/>
    </row>
    <row r="606" spans="24:24" x14ac:dyDescent="0.25">
      <c r="X606" s="37"/>
    </row>
    <row r="607" spans="24:24" x14ac:dyDescent="0.25">
      <c r="X607" s="37"/>
    </row>
    <row r="608" spans="24:24" x14ac:dyDescent="0.25">
      <c r="X608" s="37"/>
    </row>
    <row r="609" spans="24:24" x14ac:dyDescent="0.25">
      <c r="X609" s="37"/>
    </row>
    <row r="610" spans="24:24" x14ac:dyDescent="0.25">
      <c r="X610" s="37"/>
    </row>
    <row r="611" spans="24:24" x14ac:dyDescent="0.25">
      <c r="X611" s="37"/>
    </row>
    <row r="612" spans="24:24" x14ac:dyDescent="0.25">
      <c r="X612" s="37"/>
    </row>
    <row r="613" spans="24:24" x14ac:dyDescent="0.25">
      <c r="X613" s="37"/>
    </row>
    <row r="614" spans="24:24" x14ac:dyDescent="0.25">
      <c r="X614" s="37"/>
    </row>
    <row r="615" spans="24:24" x14ac:dyDescent="0.25">
      <c r="X615" s="37"/>
    </row>
    <row r="616" spans="24:24" x14ac:dyDescent="0.25">
      <c r="X616" s="37"/>
    </row>
    <row r="617" spans="24:24" x14ac:dyDescent="0.25">
      <c r="X617" s="37"/>
    </row>
    <row r="618" spans="24:24" x14ac:dyDescent="0.25">
      <c r="X618" s="37"/>
    </row>
    <row r="619" spans="24:24" x14ac:dyDescent="0.25">
      <c r="X619" s="37"/>
    </row>
    <row r="620" spans="24:24" x14ac:dyDescent="0.25">
      <c r="X620" s="37"/>
    </row>
    <row r="621" spans="24:24" x14ac:dyDescent="0.25">
      <c r="X621" s="37"/>
    </row>
    <row r="622" spans="24:24" x14ac:dyDescent="0.25">
      <c r="X622" s="37"/>
    </row>
    <row r="623" spans="24:24" x14ac:dyDescent="0.25">
      <c r="X623" s="37"/>
    </row>
    <row r="624" spans="24:24" x14ac:dyDescent="0.25">
      <c r="X624" s="37"/>
    </row>
    <row r="625" spans="24:24" x14ac:dyDescent="0.25">
      <c r="X625" s="37"/>
    </row>
    <row r="626" spans="24:24" x14ac:dyDescent="0.25">
      <c r="X626" s="37"/>
    </row>
    <row r="627" spans="24:24" x14ac:dyDescent="0.25">
      <c r="X627" s="37"/>
    </row>
    <row r="628" spans="24:24" x14ac:dyDescent="0.25">
      <c r="X628" s="37"/>
    </row>
    <row r="629" spans="24:24" x14ac:dyDescent="0.25">
      <c r="X629" s="37"/>
    </row>
    <row r="630" spans="24:24" x14ac:dyDescent="0.25">
      <c r="X630" s="37"/>
    </row>
    <row r="631" spans="24:24" x14ac:dyDescent="0.25">
      <c r="X631" s="37"/>
    </row>
    <row r="632" spans="24:24" x14ac:dyDescent="0.25">
      <c r="X632" s="37"/>
    </row>
    <row r="633" spans="24:24" x14ac:dyDescent="0.25">
      <c r="X633" s="37"/>
    </row>
    <row r="634" spans="24:24" x14ac:dyDescent="0.25">
      <c r="X634" s="37"/>
    </row>
    <row r="635" spans="24:24" x14ac:dyDescent="0.25">
      <c r="X635" s="37"/>
    </row>
    <row r="636" spans="24:24" x14ac:dyDescent="0.25">
      <c r="X636" s="37"/>
    </row>
    <row r="637" spans="24:24" x14ac:dyDescent="0.25">
      <c r="X637" s="37"/>
    </row>
    <row r="638" spans="24:24" x14ac:dyDescent="0.25">
      <c r="X638" s="37"/>
    </row>
    <row r="639" spans="24:24" x14ac:dyDescent="0.25">
      <c r="X639" s="37"/>
    </row>
    <row r="640" spans="24:24" x14ac:dyDescent="0.25">
      <c r="X640" s="37"/>
    </row>
    <row r="641" spans="24:24" x14ac:dyDescent="0.25">
      <c r="X641" s="37"/>
    </row>
    <row r="642" spans="24:24" x14ac:dyDescent="0.25">
      <c r="X642" s="37"/>
    </row>
    <row r="643" spans="24:24" x14ac:dyDescent="0.25">
      <c r="X643" s="37"/>
    </row>
    <row r="644" spans="24:24" x14ac:dyDescent="0.25">
      <c r="X644" s="37"/>
    </row>
    <row r="645" spans="24:24" x14ac:dyDescent="0.25">
      <c r="X645" s="37"/>
    </row>
    <row r="646" spans="24:24" x14ac:dyDescent="0.25">
      <c r="X646" s="37"/>
    </row>
    <row r="647" spans="24:24" x14ac:dyDescent="0.25">
      <c r="X647" s="37"/>
    </row>
    <row r="648" spans="24:24" x14ac:dyDescent="0.25">
      <c r="X648" s="37"/>
    </row>
    <row r="649" spans="24:24" x14ac:dyDescent="0.25">
      <c r="X649" s="37"/>
    </row>
    <row r="650" spans="24:24" x14ac:dyDescent="0.25">
      <c r="X650" s="37"/>
    </row>
    <row r="651" spans="24:24" x14ac:dyDescent="0.25">
      <c r="X651" s="37"/>
    </row>
    <row r="652" spans="24:24" x14ac:dyDescent="0.25">
      <c r="X652" s="37"/>
    </row>
    <row r="653" spans="24:24" x14ac:dyDescent="0.25">
      <c r="X653" s="37"/>
    </row>
    <row r="654" spans="24:24" x14ac:dyDescent="0.25">
      <c r="X654" s="37"/>
    </row>
    <row r="655" spans="24:24" x14ac:dyDescent="0.25">
      <c r="X655" s="37"/>
    </row>
    <row r="656" spans="24:24" x14ac:dyDescent="0.25">
      <c r="X656" s="37"/>
    </row>
    <row r="657" spans="24:24" x14ac:dyDescent="0.25">
      <c r="X657" s="37"/>
    </row>
    <row r="658" spans="24:24" x14ac:dyDescent="0.25">
      <c r="X658" s="37"/>
    </row>
    <row r="659" spans="24:24" x14ac:dyDescent="0.25">
      <c r="X659" s="37"/>
    </row>
    <row r="660" spans="24:24" x14ac:dyDescent="0.25">
      <c r="X660" s="37"/>
    </row>
    <row r="661" spans="24:24" x14ac:dyDescent="0.25">
      <c r="X661" s="37"/>
    </row>
    <row r="662" spans="24:24" x14ac:dyDescent="0.25">
      <c r="X662" s="37"/>
    </row>
    <row r="663" spans="24:24" x14ac:dyDescent="0.25">
      <c r="X663" s="37"/>
    </row>
    <row r="664" spans="24:24" x14ac:dyDescent="0.25">
      <c r="X664" s="37"/>
    </row>
    <row r="665" spans="24:24" x14ac:dyDescent="0.25">
      <c r="X665" s="37"/>
    </row>
    <row r="666" spans="24:24" x14ac:dyDescent="0.25">
      <c r="X666" s="37"/>
    </row>
    <row r="667" spans="24:24" x14ac:dyDescent="0.25">
      <c r="X667" s="37"/>
    </row>
    <row r="668" spans="24:24" x14ac:dyDescent="0.25">
      <c r="X668" s="37"/>
    </row>
    <row r="669" spans="24:24" x14ac:dyDescent="0.25">
      <c r="X669" s="37"/>
    </row>
    <row r="670" spans="24:24" x14ac:dyDescent="0.25">
      <c r="X670" s="37"/>
    </row>
    <row r="671" spans="24:24" x14ac:dyDescent="0.25">
      <c r="X671" s="37"/>
    </row>
    <row r="672" spans="24:24" x14ac:dyDescent="0.25">
      <c r="X672" s="37"/>
    </row>
    <row r="673" spans="24:24" x14ac:dyDescent="0.25">
      <c r="X673" s="37"/>
    </row>
    <row r="674" spans="24:24" x14ac:dyDescent="0.25">
      <c r="X674" s="37"/>
    </row>
    <row r="675" spans="24:24" x14ac:dyDescent="0.25">
      <c r="X675" s="37"/>
    </row>
    <row r="676" spans="24:24" x14ac:dyDescent="0.25">
      <c r="X676" s="37"/>
    </row>
    <row r="677" spans="24:24" x14ac:dyDescent="0.25">
      <c r="X677" s="37"/>
    </row>
    <row r="678" spans="24:24" x14ac:dyDescent="0.25">
      <c r="X678" s="37"/>
    </row>
    <row r="679" spans="24:24" x14ac:dyDescent="0.25">
      <c r="X679" s="37"/>
    </row>
    <row r="680" spans="24:24" x14ac:dyDescent="0.25">
      <c r="X680" s="37"/>
    </row>
    <row r="681" spans="24:24" x14ac:dyDescent="0.25">
      <c r="X681" s="37"/>
    </row>
    <row r="682" spans="24:24" x14ac:dyDescent="0.25">
      <c r="X682" s="37"/>
    </row>
    <row r="683" spans="24:24" x14ac:dyDescent="0.25">
      <c r="X683" s="37"/>
    </row>
    <row r="684" spans="24:24" x14ac:dyDescent="0.25">
      <c r="X684" s="37"/>
    </row>
    <row r="685" spans="24:24" x14ac:dyDescent="0.25">
      <c r="X685" s="37"/>
    </row>
    <row r="686" spans="24:24" x14ac:dyDescent="0.25">
      <c r="X686" s="37"/>
    </row>
    <row r="687" spans="24:24" x14ac:dyDescent="0.25">
      <c r="X687" s="37"/>
    </row>
    <row r="688" spans="24:24" x14ac:dyDescent="0.25">
      <c r="X688" s="37"/>
    </row>
    <row r="689" spans="24:24" x14ac:dyDescent="0.25">
      <c r="X689" s="37"/>
    </row>
    <row r="690" spans="24:24" x14ac:dyDescent="0.25">
      <c r="X690" s="37"/>
    </row>
    <row r="691" spans="24:24" x14ac:dyDescent="0.25">
      <c r="X691" s="37"/>
    </row>
    <row r="692" spans="24:24" x14ac:dyDescent="0.25">
      <c r="X692" s="37"/>
    </row>
    <row r="693" spans="24:24" x14ac:dyDescent="0.25">
      <c r="X693" s="37"/>
    </row>
    <row r="694" spans="24:24" x14ac:dyDescent="0.25">
      <c r="X694" s="37"/>
    </row>
    <row r="695" spans="24:24" x14ac:dyDescent="0.25">
      <c r="X695" s="37"/>
    </row>
    <row r="696" spans="24:24" x14ac:dyDescent="0.25">
      <c r="X696" s="37"/>
    </row>
    <row r="697" spans="24:24" x14ac:dyDescent="0.25">
      <c r="X697" s="37"/>
    </row>
    <row r="698" spans="24:24" x14ac:dyDescent="0.25">
      <c r="X698" s="37"/>
    </row>
    <row r="699" spans="24:24" x14ac:dyDescent="0.25">
      <c r="X699" s="37"/>
    </row>
    <row r="700" spans="24:24" x14ac:dyDescent="0.25">
      <c r="X700" s="37"/>
    </row>
    <row r="701" spans="24:24" x14ac:dyDescent="0.25">
      <c r="X701" s="37"/>
    </row>
    <row r="702" spans="24:24" x14ac:dyDescent="0.25">
      <c r="X702" s="37"/>
    </row>
    <row r="703" spans="24:24" x14ac:dyDescent="0.25">
      <c r="X703" s="37"/>
    </row>
    <row r="704" spans="24:24" x14ac:dyDescent="0.25">
      <c r="X704" s="37"/>
    </row>
    <row r="705" spans="24:24" x14ac:dyDescent="0.25">
      <c r="X705" s="37"/>
    </row>
    <row r="706" spans="24:24" x14ac:dyDescent="0.25">
      <c r="X706" s="37"/>
    </row>
    <row r="707" spans="24:24" x14ac:dyDescent="0.25">
      <c r="X707" s="37"/>
    </row>
    <row r="708" spans="24:24" x14ac:dyDescent="0.25">
      <c r="X708" s="37"/>
    </row>
    <row r="709" spans="24:24" x14ac:dyDescent="0.25">
      <c r="X709" s="37"/>
    </row>
    <row r="710" spans="24:24" x14ac:dyDescent="0.25">
      <c r="X710" s="37"/>
    </row>
    <row r="711" spans="24:24" x14ac:dyDescent="0.25">
      <c r="X711" s="37"/>
    </row>
    <row r="712" spans="24:24" x14ac:dyDescent="0.25">
      <c r="X712" s="37"/>
    </row>
    <row r="713" spans="24:24" x14ac:dyDescent="0.25">
      <c r="X713" s="37"/>
    </row>
    <row r="714" spans="24:24" x14ac:dyDescent="0.25">
      <c r="X714" s="37"/>
    </row>
    <row r="715" spans="24:24" x14ac:dyDescent="0.25">
      <c r="X715" s="37"/>
    </row>
    <row r="716" spans="24:24" x14ac:dyDescent="0.25">
      <c r="X716" s="37"/>
    </row>
    <row r="717" spans="24:24" x14ac:dyDescent="0.25">
      <c r="X717" s="37"/>
    </row>
    <row r="718" spans="24:24" x14ac:dyDescent="0.25">
      <c r="X718" s="37"/>
    </row>
    <row r="719" spans="24:24" x14ac:dyDescent="0.25">
      <c r="X719" s="37"/>
    </row>
    <row r="720" spans="24:24" x14ac:dyDescent="0.25">
      <c r="X720" s="37"/>
    </row>
    <row r="721" spans="24:24" x14ac:dyDescent="0.25">
      <c r="X721" s="37"/>
    </row>
    <row r="722" spans="24:24" x14ac:dyDescent="0.25">
      <c r="X722" s="37"/>
    </row>
    <row r="723" spans="24:24" x14ac:dyDescent="0.25">
      <c r="X723" s="37"/>
    </row>
    <row r="724" spans="24:24" x14ac:dyDescent="0.25">
      <c r="X724" s="37"/>
    </row>
    <row r="725" spans="24:24" x14ac:dyDescent="0.25">
      <c r="X725" s="37"/>
    </row>
    <row r="726" spans="24:24" x14ac:dyDescent="0.25">
      <c r="X726" s="37"/>
    </row>
    <row r="727" spans="24:24" x14ac:dyDescent="0.25">
      <c r="X727" s="37"/>
    </row>
    <row r="728" spans="24:24" x14ac:dyDescent="0.25">
      <c r="X728" s="37"/>
    </row>
    <row r="729" spans="24:24" x14ac:dyDescent="0.25">
      <c r="X729" s="37"/>
    </row>
    <row r="730" spans="24:24" x14ac:dyDescent="0.25">
      <c r="X730" s="37"/>
    </row>
    <row r="731" spans="24:24" x14ac:dyDescent="0.25">
      <c r="X731" s="37"/>
    </row>
    <row r="732" spans="24:24" x14ac:dyDescent="0.25">
      <c r="X732" s="37"/>
    </row>
    <row r="733" spans="24:24" x14ac:dyDescent="0.25">
      <c r="X733" s="37"/>
    </row>
    <row r="734" spans="24:24" x14ac:dyDescent="0.25">
      <c r="X734" s="37"/>
    </row>
    <row r="735" spans="24:24" x14ac:dyDescent="0.25">
      <c r="X735" s="37"/>
    </row>
    <row r="736" spans="24:24" x14ac:dyDescent="0.25">
      <c r="X736" s="37"/>
    </row>
    <row r="737" spans="24:24" x14ac:dyDescent="0.25">
      <c r="X737" s="37"/>
    </row>
    <row r="738" spans="24:24" x14ac:dyDescent="0.25">
      <c r="X738" s="37"/>
    </row>
    <row r="739" spans="24:24" x14ac:dyDescent="0.25">
      <c r="X739" s="37"/>
    </row>
    <row r="740" spans="24:24" x14ac:dyDescent="0.25">
      <c r="X740" s="37"/>
    </row>
    <row r="741" spans="24:24" x14ac:dyDescent="0.25">
      <c r="X741" s="37"/>
    </row>
    <row r="742" spans="24:24" x14ac:dyDescent="0.25">
      <c r="X742" s="37"/>
    </row>
    <row r="743" spans="24:24" x14ac:dyDescent="0.25">
      <c r="X743" s="37"/>
    </row>
    <row r="744" spans="24:24" x14ac:dyDescent="0.25">
      <c r="X744" s="37"/>
    </row>
    <row r="745" spans="24:24" x14ac:dyDescent="0.25">
      <c r="X745" s="37"/>
    </row>
    <row r="746" spans="24:24" x14ac:dyDescent="0.25">
      <c r="X746" s="37"/>
    </row>
    <row r="747" spans="24:24" x14ac:dyDescent="0.25">
      <c r="X747" s="37"/>
    </row>
    <row r="748" spans="24:24" x14ac:dyDescent="0.25">
      <c r="X748" s="37"/>
    </row>
    <row r="749" spans="24:24" x14ac:dyDescent="0.25">
      <c r="X749" s="37"/>
    </row>
    <row r="750" spans="24:24" x14ac:dyDescent="0.25">
      <c r="X750" s="37"/>
    </row>
    <row r="751" spans="24:24" x14ac:dyDescent="0.25">
      <c r="X751" s="37"/>
    </row>
    <row r="752" spans="24:24" x14ac:dyDescent="0.25">
      <c r="X752" s="37"/>
    </row>
    <row r="753" spans="24:24" x14ac:dyDescent="0.25">
      <c r="X753" s="37"/>
    </row>
    <row r="754" spans="24:24" x14ac:dyDescent="0.25">
      <c r="X754" s="37"/>
    </row>
    <row r="755" spans="24:24" x14ac:dyDescent="0.25">
      <c r="X755" s="37"/>
    </row>
    <row r="756" spans="24:24" x14ac:dyDescent="0.25">
      <c r="X756" s="37"/>
    </row>
    <row r="757" spans="24:24" x14ac:dyDescent="0.25">
      <c r="X757" s="37"/>
    </row>
    <row r="758" spans="24:24" x14ac:dyDescent="0.25">
      <c r="X758" s="37"/>
    </row>
    <row r="759" spans="24:24" x14ac:dyDescent="0.25">
      <c r="X759" s="37"/>
    </row>
    <row r="760" spans="24:24" x14ac:dyDescent="0.25">
      <c r="X760" s="37"/>
    </row>
    <row r="761" spans="24:24" x14ac:dyDescent="0.25">
      <c r="X761" s="37"/>
    </row>
    <row r="762" spans="24:24" x14ac:dyDescent="0.25">
      <c r="X762" s="37"/>
    </row>
    <row r="763" spans="24:24" x14ac:dyDescent="0.25">
      <c r="X763" s="37"/>
    </row>
    <row r="764" spans="24:24" x14ac:dyDescent="0.25">
      <c r="X764" s="37"/>
    </row>
    <row r="765" spans="24:24" x14ac:dyDescent="0.25">
      <c r="X765" s="37"/>
    </row>
    <row r="766" spans="24:24" x14ac:dyDescent="0.25">
      <c r="X766" s="37"/>
    </row>
    <row r="767" spans="24:24" x14ac:dyDescent="0.25">
      <c r="X767" s="37"/>
    </row>
    <row r="768" spans="24:24" x14ac:dyDescent="0.25">
      <c r="X768" s="37"/>
    </row>
    <row r="769" spans="24:24" x14ac:dyDescent="0.25">
      <c r="X769" s="37"/>
    </row>
    <row r="770" spans="24:24" x14ac:dyDescent="0.25">
      <c r="X770" s="37"/>
    </row>
    <row r="771" spans="24:24" x14ac:dyDescent="0.25">
      <c r="X771" s="37"/>
    </row>
    <row r="772" spans="24:24" x14ac:dyDescent="0.25">
      <c r="X772" s="37"/>
    </row>
    <row r="773" spans="24:24" x14ac:dyDescent="0.25">
      <c r="X773" s="37"/>
    </row>
    <row r="774" spans="24:24" x14ac:dyDescent="0.25">
      <c r="X774" s="37"/>
    </row>
    <row r="775" spans="24:24" x14ac:dyDescent="0.25">
      <c r="X775" s="37"/>
    </row>
    <row r="776" spans="24:24" x14ac:dyDescent="0.25">
      <c r="X776" s="37"/>
    </row>
    <row r="777" spans="24:24" x14ac:dyDescent="0.25">
      <c r="X777" s="37"/>
    </row>
    <row r="778" spans="24:24" x14ac:dyDescent="0.25">
      <c r="X778" s="37"/>
    </row>
    <row r="779" spans="24:24" x14ac:dyDescent="0.25">
      <c r="X779" s="37"/>
    </row>
    <row r="780" spans="24:24" x14ac:dyDescent="0.25">
      <c r="X780" s="37"/>
    </row>
    <row r="781" spans="24:24" x14ac:dyDescent="0.25">
      <c r="X781" s="37"/>
    </row>
    <row r="782" spans="24:24" x14ac:dyDescent="0.25">
      <c r="X782" s="37"/>
    </row>
    <row r="783" spans="24:24" x14ac:dyDescent="0.25">
      <c r="X783" s="37"/>
    </row>
    <row r="784" spans="24:24" x14ac:dyDescent="0.25">
      <c r="X784" s="37"/>
    </row>
    <row r="785" spans="24:24" x14ac:dyDescent="0.25">
      <c r="X785" s="37"/>
    </row>
    <row r="786" spans="24:24" x14ac:dyDescent="0.25">
      <c r="X786" s="37"/>
    </row>
    <row r="787" spans="24:24" x14ac:dyDescent="0.25">
      <c r="X787" s="37"/>
    </row>
    <row r="788" spans="24:24" x14ac:dyDescent="0.25">
      <c r="X788" s="37"/>
    </row>
    <row r="789" spans="24:24" x14ac:dyDescent="0.25">
      <c r="X789" s="37"/>
    </row>
    <row r="790" spans="24:24" x14ac:dyDescent="0.25">
      <c r="X790" s="37"/>
    </row>
    <row r="791" spans="24:24" x14ac:dyDescent="0.25">
      <c r="X791" s="37"/>
    </row>
    <row r="792" spans="24:24" x14ac:dyDescent="0.25">
      <c r="X792" s="37"/>
    </row>
    <row r="793" spans="24:24" x14ac:dyDescent="0.25">
      <c r="X793" s="37"/>
    </row>
    <row r="794" spans="24:24" x14ac:dyDescent="0.25">
      <c r="X794" s="37"/>
    </row>
    <row r="795" spans="24:24" x14ac:dyDescent="0.25">
      <c r="X795" s="37"/>
    </row>
    <row r="796" spans="24:24" x14ac:dyDescent="0.25">
      <c r="X796" s="37"/>
    </row>
    <row r="797" spans="24:24" x14ac:dyDescent="0.25">
      <c r="X797" s="37"/>
    </row>
    <row r="798" spans="24:24" x14ac:dyDescent="0.25">
      <c r="X798" s="37"/>
    </row>
    <row r="799" spans="24:24" x14ac:dyDescent="0.25">
      <c r="X799" s="37"/>
    </row>
    <row r="800" spans="24:24" x14ac:dyDescent="0.25">
      <c r="X800" s="37"/>
    </row>
    <row r="801" spans="24:24" x14ac:dyDescent="0.25">
      <c r="X801" s="37"/>
    </row>
    <row r="802" spans="24:24" x14ac:dyDescent="0.25">
      <c r="X802" s="37"/>
    </row>
    <row r="803" spans="24:24" x14ac:dyDescent="0.25">
      <c r="X803" s="37"/>
    </row>
    <row r="804" spans="24:24" x14ac:dyDescent="0.25">
      <c r="X804" s="37"/>
    </row>
    <row r="805" spans="24:24" x14ac:dyDescent="0.25">
      <c r="X805" s="37"/>
    </row>
    <row r="806" spans="24:24" x14ac:dyDescent="0.25">
      <c r="X806" s="37"/>
    </row>
    <row r="807" spans="24:24" x14ac:dyDescent="0.25">
      <c r="X807" s="37"/>
    </row>
    <row r="808" spans="24:24" x14ac:dyDescent="0.25">
      <c r="X808" s="37"/>
    </row>
    <row r="809" spans="24:24" x14ac:dyDescent="0.25">
      <c r="X809" s="37"/>
    </row>
    <row r="810" spans="24:24" x14ac:dyDescent="0.25">
      <c r="X810" s="37"/>
    </row>
    <row r="811" spans="24:24" x14ac:dyDescent="0.25">
      <c r="X811" s="37"/>
    </row>
    <row r="812" spans="24:24" x14ac:dyDescent="0.25">
      <c r="X812" s="37"/>
    </row>
    <row r="813" spans="24:24" x14ac:dyDescent="0.25">
      <c r="X813" s="37"/>
    </row>
    <row r="814" spans="24:24" x14ac:dyDescent="0.25">
      <c r="X814" s="37"/>
    </row>
    <row r="815" spans="24:24" x14ac:dyDescent="0.25">
      <c r="X815" s="37"/>
    </row>
    <row r="816" spans="24:24" x14ac:dyDescent="0.25">
      <c r="X816" s="37"/>
    </row>
    <row r="817" spans="24:24" x14ac:dyDescent="0.25">
      <c r="X817" s="37"/>
    </row>
    <row r="818" spans="24:24" x14ac:dyDescent="0.25">
      <c r="X818" s="37"/>
    </row>
    <row r="819" spans="24:24" x14ac:dyDescent="0.25">
      <c r="X819" s="37"/>
    </row>
    <row r="820" spans="24:24" x14ac:dyDescent="0.25">
      <c r="X820" s="37"/>
    </row>
    <row r="821" spans="24:24" x14ac:dyDescent="0.25">
      <c r="X821" s="37"/>
    </row>
    <row r="822" spans="24:24" x14ac:dyDescent="0.25">
      <c r="X822" s="37"/>
    </row>
    <row r="823" spans="24:24" x14ac:dyDescent="0.25">
      <c r="X823" s="37"/>
    </row>
    <row r="824" spans="24:24" x14ac:dyDescent="0.25">
      <c r="X824" s="37"/>
    </row>
    <row r="825" spans="24:24" x14ac:dyDescent="0.25">
      <c r="X825" s="37"/>
    </row>
    <row r="826" spans="24:24" x14ac:dyDescent="0.25">
      <c r="X826" s="37"/>
    </row>
    <row r="827" spans="24:24" x14ac:dyDescent="0.25">
      <c r="X827" s="37"/>
    </row>
    <row r="828" spans="24:24" x14ac:dyDescent="0.25">
      <c r="X828" s="37"/>
    </row>
    <row r="829" spans="24:24" x14ac:dyDescent="0.25">
      <c r="X829" s="37"/>
    </row>
    <row r="830" spans="24:24" x14ac:dyDescent="0.25">
      <c r="X830" s="37"/>
    </row>
    <row r="831" spans="24:24" x14ac:dyDescent="0.25">
      <c r="X831" s="37"/>
    </row>
    <row r="832" spans="24:24" x14ac:dyDescent="0.25">
      <c r="X832" s="37"/>
    </row>
    <row r="833" spans="24:24" x14ac:dyDescent="0.25">
      <c r="X833" s="37"/>
    </row>
    <row r="834" spans="24:24" x14ac:dyDescent="0.25">
      <c r="X834" s="37"/>
    </row>
    <row r="835" spans="24:24" x14ac:dyDescent="0.25">
      <c r="X835" s="37"/>
    </row>
    <row r="836" spans="24:24" x14ac:dyDescent="0.25">
      <c r="X836" s="37"/>
    </row>
    <row r="837" spans="24:24" x14ac:dyDescent="0.25">
      <c r="X837" s="37"/>
    </row>
    <row r="838" spans="24:24" x14ac:dyDescent="0.25">
      <c r="X838" s="37"/>
    </row>
    <row r="839" spans="24:24" x14ac:dyDescent="0.25">
      <c r="X839" s="37"/>
    </row>
    <row r="840" spans="24:24" x14ac:dyDescent="0.25">
      <c r="X840" s="37"/>
    </row>
    <row r="841" spans="24:24" x14ac:dyDescent="0.25">
      <c r="X841" s="37"/>
    </row>
    <row r="842" spans="24:24" x14ac:dyDescent="0.25">
      <c r="X842" s="37"/>
    </row>
    <row r="843" spans="24:24" x14ac:dyDescent="0.25">
      <c r="X843" s="37"/>
    </row>
    <row r="844" spans="24:24" x14ac:dyDescent="0.25">
      <c r="X844" s="37"/>
    </row>
    <row r="845" spans="24:24" x14ac:dyDescent="0.25">
      <c r="X845" s="37"/>
    </row>
    <row r="846" spans="24:24" x14ac:dyDescent="0.25">
      <c r="X846" s="37"/>
    </row>
    <row r="847" spans="24:24" x14ac:dyDescent="0.25">
      <c r="X847" s="37"/>
    </row>
    <row r="848" spans="24:24" x14ac:dyDescent="0.25">
      <c r="X848" s="37"/>
    </row>
    <row r="849" spans="24:24" x14ac:dyDescent="0.25">
      <c r="X849" s="37"/>
    </row>
    <row r="850" spans="24:24" x14ac:dyDescent="0.25">
      <c r="X850" s="37"/>
    </row>
    <row r="851" spans="24:24" x14ac:dyDescent="0.25">
      <c r="X851" s="37"/>
    </row>
    <row r="852" spans="24:24" x14ac:dyDescent="0.25">
      <c r="X852" s="37"/>
    </row>
    <row r="853" spans="24:24" x14ac:dyDescent="0.25">
      <c r="X853" s="37"/>
    </row>
    <row r="854" spans="24:24" x14ac:dyDescent="0.25">
      <c r="X854" s="37"/>
    </row>
    <row r="855" spans="24:24" x14ac:dyDescent="0.25">
      <c r="X855" s="37"/>
    </row>
    <row r="856" spans="24:24" x14ac:dyDescent="0.25">
      <c r="X856" s="37"/>
    </row>
    <row r="857" spans="24:24" x14ac:dyDescent="0.25">
      <c r="X857" s="37"/>
    </row>
    <row r="858" spans="24:24" x14ac:dyDescent="0.25">
      <c r="X858" s="37"/>
    </row>
    <row r="859" spans="24:24" x14ac:dyDescent="0.25">
      <c r="X859" s="37"/>
    </row>
    <row r="860" spans="24:24" x14ac:dyDescent="0.25">
      <c r="X860" s="37"/>
    </row>
    <row r="861" spans="24:24" x14ac:dyDescent="0.25">
      <c r="X861" s="37"/>
    </row>
    <row r="862" spans="24:24" x14ac:dyDescent="0.25">
      <c r="X862" s="37"/>
    </row>
    <row r="863" spans="24:24" x14ac:dyDescent="0.25">
      <c r="X863" s="37"/>
    </row>
    <row r="864" spans="24:24" x14ac:dyDescent="0.25">
      <c r="X864" s="37"/>
    </row>
    <row r="865" spans="24:24" x14ac:dyDescent="0.25">
      <c r="X865" s="37"/>
    </row>
    <row r="866" spans="24:24" x14ac:dyDescent="0.25">
      <c r="X866" s="37"/>
    </row>
    <row r="867" spans="24:24" x14ac:dyDescent="0.25">
      <c r="X867" s="37"/>
    </row>
    <row r="868" spans="24:24" x14ac:dyDescent="0.25">
      <c r="X868" s="37"/>
    </row>
    <row r="869" spans="24:24" x14ac:dyDescent="0.25">
      <c r="X869" s="37"/>
    </row>
    <row r="870" spans="24:24" x14ac:dyDescent="0.25">
      <c r="X870" s="37"/>
    </row>
    <row r="871" spans="24:24" x14ac:dyDescent="0.25">
      <c r="X871" s="37"/>
    </row>
    <row r="872" spans="24:24" x14ac:dyDescent="0.25">
      <c r="X872" s="37"/>
    </row>
    <row r="873" spans="24:24" x14ac:dyDescent="0.25">
      <c r="X873" s="37"/>
    </row>
    <row r="874" spans="24:24" x14ac:dyDescent="0.25">
      <c r="X874" s="37"/>
    </row>
    <row r="875" spans="24:24" x14ac:dyDescent="0.25">
      <c r="X875" s="37"/>
    </row>
    <row r="876" spans="24:24" x14ac:dyDescent="0.25">
      <c r="X876" s="37"/>
    </row>
    <row r="877" spans="24:24" x14ac:dyDescent="0.25">
      <c r="X877" s="37"/>
    </row>
    <row r="878" spans="24:24" x14ac:dyDescent="0.25">
      <c r="X878" s="37"/>
    </row>
    <row r="879" spans="24:24" x14ac:dyDescent="0.25">
      <c r="X879" s="37"/>
    </row>
    <row r="880" spans="24:24" x14ac:dyDescent="0.25">
      <c r="X880" s="37"/>
    </row>
    <row r="881" spans="24:24" x14ac:dyDescent="0.25">
      <c r="X881" s="37"/>
    </row>
    <row r="882" spans="24:24" x14ac:dyDescent="0.25">
      <c r="X882" s="37"/>
    </row>
    <row r="883" spans="24:24" x14ac:dyDescent="0.25">
      <c r="X883" s="37"/>
    </row>
    <row r="884" spans="24:24" x14ac:dyDescent="0.25">
      <c r="X884" s="37"/>
    </row>
    <row r="885" spans="24:24" x14ac:dyDescent="0.25">
      <c r="X885" s="37"/>
    </row>
    <row r="886" spans="24:24" x14ac:dyDescent="0.25">
      <c r="X886" s="37"/>
    </row>
    <row r="887" spans="24:24" x14ac:dyDescent="0.25">
      <c r="X887" s="37"/>
    </row>
    <row r="888" spans="24:24" x14ac:dyDescent="0.25">
      <c r="X888" s="37"/>
    </row>
    <row r="889" spans="24:24" x14ac:dyDescent="0.25">
      <c r="X889" s="37"/>
    </row>
    <row r="890" spans="24:24" x14ac:dyDescent="0.25">
      <c r="X890" s="37"/>
    </row>
    <row r="891" spans="24:24" x14ac:dyDescent="0.25">
      <c r="X891" s="37"/>
    </row>
    <row r="892" spans="24:24" x14ac:dyDescent="0.25">
      <c r="X892" s="37"/>
    </row>
    <row r="893" spans="24:24" x14ac:dyDescent="0.25">
      <c r="X893" s="37"/>
    </row>
    <row r="894" spans="24:24" x14ac:dyDescent="0.25">
      <c r="X894" s="37"/>
    </row>
    <row r="895" spans="24:24" x14ac:dyDescent="0.25">
      <c r="X895" s="37"/>
    </row>
    <row r="896" spans="24:24" x14ac:dyDescent="0.25">
      <c r="X896" s="37"/>
    </row>
    <row r="897" spans="24:24" x14ac:dyDescent="0.25">
      <c r="X897" s="37"/>
    </row>
    <row r="898" spans="24:24" x14ac:dyDescent="0.25">
      <c r="X898" s="37"/>
    </row>
    <row r="899" spans="24:24" x14ac:dyDescent="0.25">
      <c r="X899" s="37"/>
    </row>
    <row r="900" spans="24:24" x14ac:dyDescent="0.25">
      <c r="X900" s="37"/>
    </row>
    <row r="901" spans="24:24" x14ac:dyDescent="0.25">
      <c r="X901" s="37"/>
    </row>
    <row r="902" spans="24:24" x14ac:dyDescent="0.25">
      <c r="X902" s="37"/>
    </row>
    <row r="903" spans="24:24" x14ac:dyDescent="0.25">
      <c r="X903" s="37"/>
    </row>
    <row r="904" spans="24:24" x14ac:dyDescent="0.25">
      <c r="X904" s="37"/>
    </row>
    <row r="905" spans="24:24" x14ac:dyDescent="0.25">
      <c r="X905" s="37"/>
    </row>
    <row r="906" spans="24:24" x14ac:dyDescent="0.25">
      <c r="X906" s="37"/>
    </row>
    <row r="907" spans="24:24" x14ac:dyDescent="0.25">
      <c r="X907" s="37"/>
    </row>
    <row r="908" spans="24:24" x14ac:dyDescent="0.25">
      <c r="X908" s="37"/>
    </row>
    <row r="909" spans="24:24" x14ac:dyDescent="0.25">
      <c r="X909" s="37"/>
    </row>
    <row r="910" spans="24:24" x14ac:dyDescent="0.25">
      <c r="X910" s="37"/>
    </row>
    <row r="911" spans="24:24" x14ac:dyDescent="0.25">
      <c r="X911" s="37"/>
    </row>
    <row r="912" spans="24:24" x14ac:dyDescent="0.25">
      <c r="X912" s="37"/>
    </row>
    <row r="913" spans="24:24" x14ac:dyDescent="0.25">
      <c r="X913" s="37"/>
    </row>
    <row r="914" spans="24:24" x14ac:dyDescent="0.25">
      <c r="X914" s="37"/>
    </row>
    <row r="915" spans="24:24" x14ac:dyDescent="0.25">
      <c r="X915" s="37"/>
    </row>
    <row r="916" spans="24:24" x14ac:dyDescent="0.25">
      <c r="X916" s="37"/>
    </row>
    <row r="917" spans="24:24" x14ac:dyDescent="0.25">
      <c r="X917" s="37"/>
    </row>
    <row r="918" spans="24:24" x14ac:dyDescent="0.25">
      <c r="X918" s="37"/>
    </row>
    <row r="919" spans="24:24" x14ac:dyDescent="0.25">
      <c r="X919" s="37"/>
    </row>
    <row r="920" spans="24:24" x14ac:dyDescent="0.25">
      <c r="X920" s="37"/>
    </row>
    <row r="921" spans="24:24" x14ac:dyDescent="0.25">
      <c r="X921" s="37"/>
    </row>
    <row r="922" spans="24:24" x14ac:dyDescent="0.25">
      <c r="X922" s="37"/>
    </row>
    <row r="923" spans="24:24" x14ac:dyDescent="0.25">
      <c r="X923" s="37"/>
    </row>
    <row r="924" spans="24:24" x14ac:dyDescent="0.25">
      <c r="X924" s="37"/>
    </row>
    <row r="925" spans="24:24" x14ac:dyDescent="0.25">
      <c r="X925" s="37"/>
    </row>
    <row r="926" spans="24:24" x14ac:dyDescent="0.25">
      <c r="X926" s="37"/>
    </row>
    <row r="927" spans="24:24" x14ac:dyDescent="0.25">
      <c r="X927" s="37"/>
    </row>
    <row r="928" spans="24:24" x14ac:dyDescent="0.25">
      <c r="X928" s="37"/>
    </row>
    <row r="929" spans="24:24" x14ac:dyDescent="0.25">
      <c r="X929" s="37"/>
    </row>
    <row r="930" spans="24:24" x14ac:dyDescent="0.25">
      <c r="X930" s="37"/>
    </row>
    <row r="931" spans="24:24" x14ac:dyDescent="0.25">
      <c r="X931" s="37"/>
    </row>
    <row r="932" spans="24:24" x14ac:dyDescent="0.25">
      <c r="X932" s="37"/>
    </row>
    <row r="933" spans="24:24" x14ac:dyDescent="0.25">
      <c r="X933" s="37"/>
    </row>
    <row r="934" spans="24:24" x14ac:dyDescent="0.25">
      <c r="X934" s="37"/>
    </row>
    <row r="935" spans="24:24" x14ac:dyDescent="0.25">
      <c r="X935" s="37"/>
    </row>
    <row r="936" spans="24:24" x14ac:dyDescent="0.25">
      <c r="X936" s="37"/>
    </row>
    <row r="937" spans="24:24" x14ac:dyDescent="0.25">
      <c r="X937" s="37"/>
    </row>
    <row r="938" spans="24:24" x14ac:dyDescent="0.25">
      <c r="X938" s="37"/>
    </row>
    <row r="939" spans="24:24" x14ac:dyDescent="0.25">
      <c r="X939" s="37"/>
    </row>
    <row r="940" spans="24:24" x14ac:dyDescent="0.25">
      <c r="X940" s="37"/>
    </row>
    <row r="941" spans="24:24" x14ac:dyDescent="0.25">
      <c r="X941" s="37"/>
    </row>
    <row r="942" spans="24:24" x14ac:dyDescent="0.25">
      <c r="X942" s="37"/>
    </row>
    <row r="943" spans="24:24" x14ac:dyDescent="0.25">
      <c r="X943" s="37"/>
    </row>
    <row r="944" spans="24:24" x14ac:dyDescent="0.25">
      <c r="X944" s="37"/>
    </row>
    <row r="945" spans="24:24" x14ac:dyDescent="0.25">
      <c r="X945" s="37"/>
    </row>
    <row r="946" spans="24:24" x14ac:dyDescent="0.25">
      <c r="X946" s="37"/>
    </row>
    <row r="947" spans="24:24" x14ac:dyDescent="0.25">
      <c r="X947" s="37"/>
    </row>
    <row r="948" spans="24:24" x14ac:dyDescent="0.25">
      <c r="X948" s="37"/>
    </row>
    <row r="949" spans="24:24" x14ac:dyDescent="0.25">
      <c r="X949" s="37"/>
    </row>
    <row r="950" spans="24:24" x14ac:dyDescent="0.25">
      <c r="X950" s="37"/>
    </row>
    <row r="951" spans="24:24" x14ac:dyDescent="0.25">
      <c r="X951" s="37"/>
    </row>
    <row r="952" spans="24:24" x14ac:dyDescent="0.25">
      <c r="X952" s="37"/>
    </row>
    <row r="953" spans="24:24" x14ac:dyDescent="0.25">
      <c r="X953" s="37"/>
    </row>
    <row r="954" spans="24:24" x14ac:dyDescent="0.25">
      <c r="X954" s="37"/>
    </row>
    <row r="955" spans="24:24" x14ac:dyDescent="0.25">
      <c r="X955" s="37"/>
    </row>
    <row r="956" spans="24:24" x14ac:dyDescent="0.25">
      <c r="X956" s="37"/>
    </row>
    <row r="957" spans="24:24" x14ac:dyDescent="0.25">
      <c r="X957" s="37"/>
    </row>
    <row r="958" spans="24:24" x14ac:dyDescent="0.25">
      <c r="X958" s="37"/>
    </row>
    <row r="959" spans="24:24" x14ac:dyDescent="0.25">
      <c r="X959" s="37"/>
    </row>
    <row r="960" spans="24:24" x14ac:dyDescent="0.25">
      <c r="X960" s="37"/>
    </row>
    <row r="961" spans="24:24" x14ac:dyDescent="0.25">
      <c r="X961" s="37"/>
    </row>
    <row r="962" spans="24:24" x14ac:dyDescent="0.25">
      <c r="X962" s="37"/>
    </row>
    <row r="963" spans="24:24" x14ac:dyDescent="0.25">
      <c r="X963" s="37"/>
    </row>
    <row r="964" spans="24:24" x14ac:dyDescent="0.25">
      <c r="X964" s="37"/>
    </row>
    <row r="965" spans="24:24" x14ac:dyDescent="0.25">
      <c r="X965" s="37"/>
    </row>
    <row r="966" spans="24:24" x14ac:dyDescent="0.25">
      <c r="X966" s="37"/>
    </row>
    <row r="967" spans="24:24" x14ac:dyDescent="0.25">
      <c r="X967" s="37"/>
    </row>
    <row r="968" spans="24:24" x14ac:dyDescent="0.25">
      <c r="X968" s="37"/>
    </row>
    <row r="969" spans="24:24" x14ac:dyDescent="0.25">
      <c r="X969" s="37"/>
    </row>
    <row r="970" spans="24:24" x14ac:dyDescent="0.25">
      <c r="X970" s="37"/>
    </row>
    <row r="971" spans="24:24" x14ac:dyDescent="0.25">
      <c r="X971" s="37"/>
    </row>
    <row r="972" spans="24:24" x14ac:dyDescent="0.25">
      <c r="X972" s="37"/>
    </row>
    <row r="973" spans="24:24" x14ac:dyDescent="0.25">
      <c r="X973" s="37"/>
    </row>
    <row r="974" spans="24:24" x14ac:dyDescent="0.25">
      <c r="X974" s="37"/>
    </row>
    <row r="975" spans="24:24" x14ac:dyDescent="0.25">
      <c r="X975" s="37"/>
    </row>
    <row r="976" spans="24:24" x14ac:dyDescent="0.25">
      <c r="X976" s="37"/>
    </row>
    <row r="977" spans="24:24" x14ac:dyDescent="0.25">
      <c r="X977" s="37"/>
    </row>
    <row r="978" spans="24:24" x14ac:dyDescent="0.25">
      <c r="X978" s="37"/>
    </row>
    <row r="979" spans="24:24" x14ac:dyDescent="0.25">
      <c r="X979" s="37"/>
    </row>
    <row r="980" spans="24:24" x14ac:dyDescent="0.25">
      <c r="X980" s="37"/>
    </row>
    <row r="981" spans="24:24" x14ac:dyDescent="0.25">
      <c r="X981" s="37"/>
    </row>
    <row r="982" spans="24:24" x14ac:dyDescent="0.25">
      <c r="X982" s="37"/>
    </row>
    <row r="983" spans="24:24" x14ac:dyDescent="0.25">
      <c r="X983" s="37"/>
    </row>
    <row r="984" spans="24:24" x14ac:dyDescent="0.25">
      <c r="X984" s="37"/>
    </row>
    <row r="985" spans="24:24" x14ac:dyDescent="0.25">
      <c r="X985" s="37"/>
    </row>
    <row r="986" spans="24:24" x14ac:dyDescent="0.25">
      <c r="X986" s="37"/>
    </row>
    <row r="987" spans="24:24" x14ac:dyDescent="0.25">
      <c r="X987" s="37"/>
    </row>
    <row r="988" spans="24:24" x14ac:dyDescent="0.25">
      <c r="X988" s="37"/>
    </row>
    <row r="989" spans="24:24" x14ac:dyDescent="0.25">
      <c r="X989" s="37"/>
    </row>
    <row r="990" spans="24:24" x14ac:dyDescent="0.25">
      <c r="X990" s="37"/>
    </row>
    <row r="991" spans="24:24" x14ac:dyDescent="0.25">
      <c r="X991" s="37"/>
    </row>
    <row r="992" spans="24:24" x14ac:dyDescent="0.25">
      <c r="X992" s="37"/>
    </row>
    <row r="993" spans="24:24" x14ac:dyDescent="0.25">
      <c r="X993" s="37"/>
    </row>
    <row r="994" spans="24:24" x14ac:dyDescent="0.25">
      <c r="X994" s="37"/>
    </row>
    <row r="995" spans="24:24" x14ac:dyDescent="0.25">
      <c r="X995" s="37"/>
    </row>
    <row r="996" spans="24:24" x14ac:dyDescent="0.25">
      <c r="X996" s="37"/>
    </row>
    <row r="997" spans="24:24" x14ac:dyDescent="0.25">
      <c r="X997" s="37"/>
    </row>
    <row r="998" spans="24:24" x14ac:dyDescent="0.25">
      <c r="X998" s="37"/>
    </row>
    <row r="999" spans="24:24" x14ac:dyDescent="0.25">
      <c r="X999" s="37"/>
    </row>
    <row r="1000" spans="24:24" x14ac:dyDescent="0.25">
      <c r="X1000" s="37"/>
    </row>
    <row r="1001" spans="24:24" x14ac:dyDescent="0.25">
      <c r="X1001" s="37"/>
    </row>
    <row r="1002" spans="24:24" x14ac:dyDescent="0.25">
      <c r="X1002" s="37"/>
    </row>
    <row r="1003" spans="24:24" x14ac:dyDescent="0.25">
      <c r="X1003" s="37"/>
    </row>
    <row r="1004" spans="24:24" x14ac:dyDescent="0.25">
      <c r="X1004" s="37"/>
    </row>
    <row r="1005" spans="24:24" x14ac:dyDescent="0.25">
      <c r="X1005" s="37"/>
    </row>
    <row r="1006" spans="24:24" x14ac:dyDescent="0.25">
      <c r="X1006" s="37"/>
    </row>
    <row r="1007" spans="24:24" x14ac:dyDescent="0.25">
      <c r="X1007" s="37"/>
    </row>
    <row r="1008" spans="24:24" x14ac:dyDescent="0.25">
      <c r="X1008" s="37"/>
    </row>
    <row r="1009" spans="24:24" x14ac:dyDescent="0.25">
      <c r="X1009" s="37"/>
    </row>
    <row r="1010" spans="24:24" x14ac:dyDescent="0.25">
      <c r="X1010" s="37"/>
    </row>
    <row r="1011" spans="24:24" x14ac:dyDescent="0.25">
      <c r="X1011" s="37"/>
    </row>
    <row r="1012" spans="24:24" x14ac:dyDescent="0.25">
      <c r="X1012" s="37"/>
    </row>
    <row r="1013" spans="24:24" x14ac:dyDescent="0.25">
      <c r="X1013" s="37"/>
    </row>
    <row r="1014" spans="24:24" x14ac:dyDescent="0.25">
      <c r="X1014" s="37"/>
    </row>
    <row r="1015" spans="24:24" x14ac:dyDescent="0.25">
      <c r="X1015" s="37"/>
    </row>
    <row r="1016" spans="24:24" x14ac:dyDescent="0.25">
      <c r="X1016" s="37"/>
    </row>
    <row r="1017" spans="24:24" x14ac:dyDescent="0.25">
      <c r="X1017" s="37"/>
    </row>
    <row r="1018" spans="24:24" x14ac:dyDescent="0.25">
      <c r="X1018" s="37"/>
    </row>
    <row r="1019" spans="24:24" x14ac:dyDescent="0.25">
      <c r="X1019" s="37"/>
    </row>
    <row r="1020" spans="24:24" x14ac:dyDescent="0.25">
      <c r="X1020" s="37"/>
    </row>
    <row r="1021" spans="24:24" x14ac:dyDescent="0.25">
      <c r="X1021" s="37"/>
    </row>
    <row r="1022" spans="24:24" x14ac:dyDescent="0.25">
      <c r="X1022" s="37"/>
    </row>
    <row r="1023" spans="24:24" x14ac:dyDescent="0.25">
      <c r="X1023" s="37"/>
    </row>
    <row r="1024" spans="24:24" x14ac:dyDescent="0.25">
      <c r="X1024" s="37"/>
    </row>
    <row r="1025" spans="24:24" x14ac:dyDescent="0.25">
      <c r="X1025" s="37"/>
    </row>
    <row r="1026" spans="24:24" x14ac:dyDescent="0.25">
      <c r="X1026" s="37"/>
    </row>
    <row r="1027" spans="24:24" x14ac:dyDescent="0.25">
      <c r="X1027" s="37"/>
    </row>
    <row r="1028" spans="24:24" x14ac:dyDescent="0.25">
      <c r="X1028" s="37"/>
    </row>
    <row r="1029" spans="24:24" x14ac:dyDescent="0.25">
      <c r="X1029" s="37"/>
    </row>
    <row r="1030" spans="24:24" x14ac:dyDescent="0.25">
      <c r="X1030" s="37"/>
    </row>
    <row r="1031" spans="24:24" x14ac:dyDescent="0.25">
      <c r="X1031" s="37"/>
    </row>
    <row r="1032" spans="24:24" x14ac:dyDescent="0.25">
      <c r="X1032" s="37"/>
    </row>
    <row r="1033" spans="24:24" x14ac:dyDescent="0.25">
      <c r="X1033" s="37"/>
    </row>
    <row r="1034" spans="24:24" x14ac:dyDescent="0.25">
      <c r="X1034" s="37"/>
    </row>
    <row r="1035" spans="24:24" x14ac:dyDescent="0.25">
      <c r="X1035" s="37"/>
    </row>
    <row r="1036" spans="24:24" x14ac:dyDescent="0.25">
      <c r="X1036" s="37"/>
    </row>
    <row r="1037" spans="24:24" x14ac:dyDescent="0.25">
      <c r="X1037" s="37"/>
    </row>
    <row r="1038" spans="24:24" x14ac:dyDescent="0.25">
      <c r="X1038" s="37"/>
    </row>
    <row r="1039" spans="24:24" x14ac:dyDescent="0.25">
      <c r="X1039" s="37"/>
    </row>
    <row r="1040" spans="24:24" x14ac:dyDescent="0.25">
      <c r="X1040" s="37"/>
    </row>
    <row r="1041" spans="24:24" x14ac:dyDescent="0.25">
      <c r="X1041" s="37"/>
    </row>
    <row r="1042" spans="24:24" x14ac:dyDescent="0.25">
      <c r="X1042" s="37"/>
    </row>
    <row r="1043" spans="24:24" x14ac:dyDescent="0.25">
      <c r="X1043" s="37"/>
    </row>
    <row r="1044" spans="24:24" x14ac:dyDescent="0.25">
      <c r="X1044" s="37"/>
    </row>
    <row r="1045" spans="24:24" x14ac:dyDescent="0.25">
      <c r="X1045" s="37"/>
    </row>
    <row r="1046" spans="24:24" x14ac:dyDescent="0.25">
      <c r="X1046" s="37"/>
    </row>
    <row r="1047" spans="24:24" x14ac:dyDescent="0.25">
      <c r="X1047" s="37"/>
    </row>
    <row r="1048" spans="24:24" x14ac:dyDescent="0.25">
      <c r="X1048" s="37"/>
    </row>
    <row r="1049" spans="24:24" x14ac:dyDescent="0.25">
      <c r="X1049" s="37"/>
    </row>
    <row r="1050" spans="24:24" x14ac:dyDescent="0.25">
      <c r="X1050" s="37"/>
    </row>
    <row r="1051" spans="24:24" x14ac:dyDescent="0.25">
      <c r="X1051" s="37"/>
    </row>
    <row r="1052" spans="24:24" x14ac:dyDescent="0.25">
      <c r="X1052" s="37"/>
    </row>
    <row r="1053" spans="24:24" x14ac:dyDescent="0.25">
      <c r="X1053" s="37"/>
    </row>
    <row r="1054" spans="24:24" x14ac:dyDescent="0.25">
      <c r="X1054" s="37"/>
    </row>
    <row r="1055" spans="24:24" x14ac:dyDescent="0.25">
      <c r="X1055" s="37"/>
    </row>
    <row r="1056" spans="24:24" x14ac:dyDescent="0.25">
      <c r="X1056" s="37"/>
    </row>
    <row r="1057" spans="24:24" x14ac:dyDescent="0.25">
      <c r="X1057" s="37"/>
    </row>
    <row r="1058" spans="24:24" x14ac:dyDescent="0.25">
      <c r="X1058" s="37"/>
    </row>
    <row r="1059" spans="24:24" x14ac:dyDescent="0.25">
      <c r="X1059" s="37"/>
    </row>
    <row r="1060" spans="24:24" x14ac:dyDescent="0.25">
      <c r="X1060" s="37"/>
    </row>
    <row r="1061" spans="24:24" x14ac:dyDescent="0.25">
      <c r="X1061" s="37"/>
    </row>
    <row r="1062" spans="24:24" x14ac:dyDescent="0.25">
      <c r="X1062" s="37"/>
    </row>
    <row r="1063" spans="24:24" x14ac:dyDescent="0.25">
      <c r="X1063" s="37"/>
    </row>
    <row r="1064" spans="24:24" x14ac:dyDescent="0.25">
      <c r="X1064" s="37"/>
    </row>
    <row r="1065" spans="24:24" x14ac:dyDescent="0.25">
      <c r="X1065" s="37"/>
    </row>
    <row r="1066" spans="24:24" x14ac:dyDescent="0.25">
      <c r="X1066" s="37"/>
    </row>
    <row r="1067" spans="24:24" x14ac:dyDescent="0.25">
      <c r="X1067" s="37"/>
    </row>
    <row r="1068" spans="24:24" x14ac:dyDescent="0.25">
      <c r="X1068" s="37"/>
    </row>
    <row r="1069" spans="24:24" x14ac:dyDescent="0.25">
      <c r="X1069" s="37"/>
    </row>
    <row r="1070" spans="24:24" x14ac:dyDescent="0.25">
      <c r="X1070" s="37"/>
    </row>
    <row r="1071" spans="24:24" x14ac:dyDescent="0.25">
      <c r="X1071" s="37"/>
    </row>
    <row r="1072" spans="24:24" x14ac:dyDescent="0.25">
      <c r="X1072" s="37"/>
    </row>
    <row r="1073" spans="24:24" x14ac:dyDescent="0.25">
      <c r="X1073" s="37"/>
    </row>
    <row r="1074" spans="24:24" x14ac:dyDescent="0.25">
      <c r="X1074" s="37"/>
    </row>
    <row r="1075" spans="24:24" x14ac:dyDescent="0.25">
      <c r="X1075" s="37"/>
    </row>
    <row r="1076" spans="24:24" x14ac:dyDescent="0.25">
      <c r="X1076" s="37"/>
    </row>
    <row r="1077" spans="24:24" x14ac:dyDescent="0.25">
      <c r="X1077" s="37"/>
    </row>
    <row r="1078" spans="24:24" x14ac:dyDescent="0.25">
      <c r="X1078" s="37"/>
    </row>
    <row r="1079" spans="24:24" x14ac:dyDescent="0.25">
      <c r="X1079" s="37"/>
    </row>
    <row r="1080" spans="24:24" x14ac:dyDescent="0.25">
      <c r="X1080" s="37"/>
    </row>
    <row r="1081" spans="24:24" x14ac:dyDescent="0.25">
      <c r="X1081" s="37"/>
    </row>
    <row r="1082" spans="24:24" x14ac:dyDescent="0.25">
      <c r="X1082" s="37"/>
    </row>
    <row r="1083" spans="24:24" x14ac:dyDescent="0.25">
      <c r="X1083" s="37"/>
    </row>
    <row r="1084" spans="24:24" x14ac:dyDescent="0.25">
      <c r="X1084" s="37"/>
    </row>
    <row r="1085" spans="24:24" x14ac:dyDescent="0.25">
      <c r="X1085" s="37"/>
    </row>
    <row r="1086" spans="24:24" x14ac:dyDescent="0.25">
      <c r="X1086" s="37"/>
    </row>
    <row r="1087" spans="24:24" x14ac:dyDescent="0.25">
      <c r="X1087" s="37"/>
    </row>
    <row r="1088" spans="24:24" x14ac:dyDescent="0.25">
      <c r="X1088" s="37"/>
    </row>
    <row r="1089" spans="24:24" x14ac:dyDescent="0.25">
      <c r="X1089" s="37"/>
    </row>
    <row r="1090" spans="24:24" x14ac:dyDescent="0.25">
      <c r="X1090" s="37"/>
    </row>
    <row r="1091" spans="24:24" x14ac:dyDescent="0.25">
      <c r="X1091" s="37"/>
    </row>
    <row r="1092" spans="24:24" x14ac:dyDescent="0.25">
      <c r="X1092" s="37"/>
    </row>
    <row r="1093" spans="24:24" x14ac:dyDescent="0.25">
      <c r="X1093" s="37"/>
    </row>
    <row r="1094" spans="24:24" x14ac:dyDescent="0.25">
      <c r="X1094" s="37"/>
    </row>
    <row r="1095" spans="24:24" x14ac:dyDescent="0.25">
      <c r="X1095" s="37"/>
    </row>
    <row r="1096" spans="24:24" x14ac:dyDescent="0.25">
      <c r="X1096" s="37"/>
    </row>
    <row r="1097" spans="24:24" x14ac:dyDescent="0.25">
      <c r="X1097" s="37"/>
    </row>
    <row r="1098" spans="24:24" x14ac:dyDescent="0.25">
      <c r="X1098" s="37"/>
    </row>
    <row r="1099" spans="24:24" x14ac:dyDescent="0.25">
      <c r="X1099" s="37"/>
    </row>
    <row r="1100" spans="24:24" x14ac:dyDescent="0.25">
      <c r="X1100" s="37"/>
    </row>
    <row r="1101" spans="24:24" x14ac:dyDescent="0.25">
      <c r="X1101" s="37"/>
    </row>
    <row r="1102" spans="24:24" x14ac:dyDescent="0.25">
      <c r="X1102" s="37"/>
    </row>
    <row r="1103" spans="24:24" x14ac:dyDescent="0.25">
      <c r="X1103" s="37"/>
    </row>
    <row r="1104" spans="24:24" x14ac:dyDescent="0.25">
      <c r="X1104" s="37"/>
    </row>
    <row r="1105" spans="24:24" x14ac:dyDescent="0.25">
      <c r="X1105" s="37"/>
    </row>
    <row r="1106" spans="24:24" x14ac:dyDescent="0.25">
      <c r="X1106" s="37"/>
    </row>
    <row r="1107" spans="24:24" x14ac:dyDescent="0.25">
      <c r="X1107" s="37"/>
    </row>
    <row r="1108" spans="24:24" x14ac:dyDescent="0.25">
      <c r="X1108" s="37"/>
    </row>
    <row r="1109" spans="24:24" x14ac:dyDescent="0.25">
      <c r="X1109" s="37"/>
    </row>
    <row r="1110" spans="24:24" x14ac:dyDescent="0.25">
      <c r="X1110" s="37"/>
    </row>
    <row r="1111" spans="24:24" x14ac:dyDescent="0.25">
      <c r="X1111" s="37"/>
    </row>
    <row r="1112" spans="24:24" x14ac:dyDescent="0.25">
      <c r="X1112" s="37"/>
    </row>
    <row r="1113" spans="24:24" x14ac:dyDescent="0.25">
      <c r="X1113" s="37"/>
    </row>
    <row r="1114" spans="24:24" x14ac:dyDescent="0.25">
      <c r="X1114" s="37"/>
    </row>
    <row r="1115" spans="24:24" x14ac:dyDescent="0.25">
      <c r="X1115" s="37"/>
    </row>
    <row r="1116" spans="24:24" x14ac:dyDescent="0.25">
      <c r="X1116" s="37"/>
    </row>
    <row r="1117" spans="24:24" x14ac:dyDescent="0.25">
      <c r="X1117" s="37"/>
    </row>
    <row r="1118" spans="24:24" x14ac:dyDescent="0.25">
      <c r="X1118" s="37"/>
    </row>
    <row r="1119" spans="24:24" x14ac:dyDescent="0.25">
      <c r="X1119" s="37"/>
    </row>
    <row r="1120" spans="24:24" x14ac:dyDescent="0.25">
      <c r="X1120" s="37"/>
    </row>
    <row r="1121" spans="24:24" x14ac:dyDescent="0.25">
      <c r="X1121" s="37"/>
    </row>
    <row r="1122" spans="24:24" x14ac:dyDescent="0.25">
      <c r="X1122" s="37"/>
    </row>
    <row r="1123" spans="24:24" x14ac:dyDescent="0.25">
      <c r="X1123" s="37"/>
    </row>
    <row r="1124" spans="24:24" x14ac:dyDescent="0.25">
      <c r="X1124" s="37"/>
    </row>
    <row r="1125" spans="24:24" x14ac:dyDescent="0.25">
      <c r="X1125" s="37"/>
    </row>
    <row r="1126" spans="24:24" x14ac:dyDescent="0.25">
      <c r="X1126" s="37"/>
    </row>
    <row r="1127" spans="24:24" x14ac:dyDescent="0.25">
      <c r="X1127" s="37"/>
    </row>
    <row r="1128" spans="24:24" x14ac:dyDescent="0.25">
      <c r="X1128" s="37"/>
    </row>
    <row r="1129" spans="24:24" x14ac:dyDescent="0.25">
      <c r="X1129" s="37"/>
    </row>
    <row r="1130" spans="24:24" x14ac:dyDescent="0.25">
      <c r="X1130" s="37"/>
    </row>
    <row r="1131" spans="24:24" x14ac:dyDescent="0.25">
      <c r="X1131" s="37"/>
    </row>
    <row r="1132" spans="24:24" x14ac:dyDescent="0.25">
      <c r="X1132" s="37"/>
    </row>
    <row r="1133" spans="24:24" x14ac:dyDescent="0.25">
      <c r="X1133" s="37"/>
    </row>
    <row r="1134" spans="24:24" x14ac:dyDescent="0.25">
      <c r="X1134" s="37"/>
    </row>
    <row r="1135" spans="24:24" x14ac:dyDescent="0.25">
      <c r="X1135" s="37"/>
    </row>
    <row r="1136" spans="24:24" x14ac:dyDescent="0.25">
      <c r="X1136" s="37"/>
    </row>
    <row r="1137" spans="24:24" x14ac:dyDescent="0.25">
      <c r="X1137" s="37"/>
    </row>
    <row r="1138" spans="24:24" x14ac:dyDescent="0.25">
      <c r="X1138" s="37"/>
    </row>
    <row r="1139" spans="24:24" x14ac:dyDescent="0.25">
      <c r="X1139" s="37"/>
    </row>
    <row r="1140" spans="24:24" x14ac:dyDescent="0.25">
      <c r="X1140" s="37"/>
    </row>
    <row r="1141" spans="24:24" x14ac:dyDescent="0.25">
      <c r="X1141" s="37"/>
    </row>
    <row r="1142" spans="24:24" x14ac:dyDescent="0.25">
      <c r="X1142" s="37"/>
    </row>
    <row r="1143" spans="24:24" x14ac:dyDescent="0.25">
      <c r="X1143" s="37"/>
    </row>
    <row r="1144" spans="24:24" x14ac:dyDescent="0.25">
      <c r="X1144" s="37"/>
    </row>
    <row r="1145" spans="24:24" x14ac:dyDescent="0.25">
      <c r="X1145" s="37"/>
    </row>
    <row r="1146" spans="24:24" x14ac:dyDescent="0.25">
      <c r="X1146" s="37"/>
    </row>
    <row r="1147" spans="24:24" x14ac:dyDescent="0.25">
      <c r="X1147" s="37"/>
    </row>
    <row r="1148" spans="24:24" x14ac:dyDescent="0.25">
      <c r="X1148" s="37"/>
    </row>
    <row r="1149" spans="24:24" x14ac:dyDescent="0.25">
      <c r="X1149" s="37"/>
    </row>
    <row r="1150" spans="24:24" x14ac:dyDescent="0.25">
      <c r="X1150" s="37"/>
    </row>
    <row r="1151" spans="24:24" x14ac:dyDescent="0.25">
      <c r="X1151" s="37"/>
    </row>
    <row r="1152" spans="24:24" x14ac:dyDescent="0.25">
      <c r="X1152" s="37"/>
    </row>
    <row r="1153" spans="24:24" x14ac:dyDescent="0.25">
      <c r="X1153" s="37"/>
    </row>
    <row r="1154" spans="24:24" x14ac:dyDescent="0.25">
      <c r="X1154" s="37"/>
    </row>
    <row r="1155" spans="24:24" x14ac:dyDescent="0.25">
      <c r="X1155" s="37"/>
    </row>
    <row r="1156" spans="24:24" x14ac:dyDescent="0.25">
      <c r="X1156" s="37"/>
    </row>
    <row r="1157" spans="24:24" x14ac:dyDescent="0.25">
      <c r="X1157" s="37"/>
    </row>
    <row r="1158" spans="24:24" x14ac:dyDescent="0.25">
      <c r="X1158" s="37"/>
    </row>
    <row r="1159" spans="24:24" x14ac:dyDescent="0.25">
      <c r="X1159" s="37"/>
    </row>
    <row r="1160" spans="24:24" x14ac:dyDescent="0.25">
      <c r="X1160" s="37"/>
    </row>
    <row r="1161" spans="24:24" x14ac:dyDescent="0.25">
      <c r="X1161" s="37"/>
    </row>
    <row r="1162" spans="24:24" x14ac:dyDescent="0.25">
      <c r="X1162" s="37"/>
    </row>
    <row r="1163" spans="24:24" x14ac:dyDescent="0.25">
      <c r="X1163" s="37"/>
    </row>
    <row r="1164" spans="24:24" x14ac:dyDescent="0.25">
      <c r="X1164" s="37"/>
    </row>
    <row r="1165" spans="24:24" x14ac:dyDescent="0.25">
      <c r="X1165" s="37"/>
    </row>
    <row r="1166" spans="24:24" x14ac:dyDescent="0.25">
      <c r="X1166" s="37"/>
    </row>
    <row r="1167" spans="24:24" x14ac:dyDescent="0.25">
      <c r="X1167" s="37"/>
    </row>
    <row r="1168" spans="24:24" x14ac:dyDescent="0.25">
      <c r="X1168" s="37"/>
    </row>
    <row r="1169" spans="24:24" x14ac:dyDescent="0.25">
      <c r="X1169" s="37"/>
    </row>
    <row r="1170" spans="24:24" x14ac:dyDescent="0.25">
      <c r="X1170" s="37"/>
    </row>
    <row r="1171" spans="24:24" x14ac:dyDescent="0.25">
      <c r="X1171" s="37"/>
    </row>
    <row r="1172" spans="24:24" x14ac:dyDescent="0.25">
      <c r="X1172" s="37"/>
    </row>
    <row r="1173" spans="24:24" x14ac:dyDescent="0.25">
      <c r="X1173" s="37"/>
    </row>
    <row r="1174" spans="24:24" x14ac:dyDescent="0.25">
      <c r="X1174" s="37"/>
    </row>
    <row r="1175" spans="24:24" x14ac:dyDescent="0.25">
      <c r="X1175" s="37"/>
    </row>
    <row r="1176" spans="24:24" x14ac:dyDescent="0.25">
      <c r="X1176" s="37"/>
    </row>
    <row r="1177" spans="24:24" x14ac:dyDescent="0.25">
      <c r="X1177" s="37"/>
    </row>
    <row r="1178" spans="24:24" x14ac:dyDescent="0.25">
      <c r="X1178" s="37"/>
    </row>
    <row r="1179" spans="24:24" x14ac:dyDescent="0.25">
      <c r="X1179" s="37"/>
    </row>
    <row r="1180" spans="24:24" x14ac:dyDescent="0.25">
      <c r="X1180" s="37"/>
    </row>
    <row r="1181" spans="24:24" x14ac:dyDescent="0.25">
      <c r="X1181" s="37"/>
    </row>
    <row r="1182" spans="24:24" x14ac:dyDescent="0.25">
      <c r="X1182" s="37"/>
    </row>
    <row r="1183" spans="24:24" x14ac:dyDescent="0.25">
      <c r="X1183" s="37"/>
    </row>
    <row r="1184" spans="24:24" x14ac:dyDescent="0.25">
      <c r="X1184" s="37"/>
    </row>
    <row r="1185" spans="24:24" x14ac:dyDescent="0.25">
      <c r="X1185" s="37"/>
    </row>
    <row r="1186" spans="24:24" x14ac:dyDescent="0.25">
      <c r="X1186" s="37"/>
    </row>
    <row r="1187" spans="24:24" x14ac:dyDescent="0.25">
      <c r="X1187" s="37"/>
    </row>
    <row r="1188" spans="24:24" x14ac:dyDescent="0.25">
      <c r="X1188" s="37"/>
    </row>
    <row r="1189" spans="24:24" x14ac:dyDescent="0.25">
      <c r="X1189" s="37"/>
    </row>
    <row r="1190" spans="24:24" x14ac:dyDescent="0.25">
      <c r="X1190" s="37"/>
    </row>
    <row r="1191" spans="24:24" x14ac:dyDescent="0.25">
      <c r="X1191" s="37"/>
    </row>
    <row r="1192" spans="24:24" x14ac:dyDescent="0.25">
      <c r="X1192" s="37"/>
    </row>
    <row r="1193" spans="24:24" x14ac:dyDescent="0.25">
      <c r="X1193" s="37"/>
    </row>
    <row r="1194" spans="24:24" x14ac:dyDescent="0.25">
      <c r="X1194" s="37"/>
    </row>
    <row r="1195" spans="24:24" x14ac:dyDescent="0.25">
      <c r="X1195" s="37"/>
    </row>
    <row r="1196" spans="24:24" x14ac:dyDescent="0.25">
      <c r="X1196" s="37"/>
    </row>
    <row r="1197" spans="24:24" x14ac:dyDescent="0.25">
      <c r="X1197" s="37"/>
    </row>
    <row r="1198" spans="24:24" x14ac:dyDescent="0.25">
      <c r="X1198" s="37"/>
    </row>
    <row r="1199" spans="24:24" x14ac:dyDescent="0.25">
      <c r="X1199" s="37"/>
    </row>
    <row r="1200" spans="24:24" x14ac:dyDescent="0.25">
      <c r="X1200" s="37"/>
    </row>
    <row r="1201" spans="24:24" x14ac:dyDescent="0.25">
      <c r="X1201" s="37"/>
    </row>
    <row r="1202" spans="24:24" x14ac:dyDescent="0.25">
      <c r="X1202" s="37"/>
    </row>
    <row r="1203" spans="24:24" x14ac:dyDescent="0.25">
      <c r="X1203" s="37"/>
    </row>
    <row r="1204" spans="24:24" x14ac:dyDescent="0.25">
      <c r="X1204" s="37"/>
    </row>
    <row r="1205" spans="24:24" x14ac:dyDescent="0.25">
      <c r="X1205" s="37"/>
    </row>
    <row r="1206" spans="24:24" x14ac:dyDescent="0.25">
      <c r="X1206" s="37"/>
    </row>
    <row r="1207" spans="24:24" x14ac:dyDescent="0.25">
      <c r="X1207" s="37"/>
    </row>
    <row r="1208" spans="24:24" x14ac:dyDescent="0.25">
      <c r="X1208" s="37"/>
    </row>
    <row r="1209" spans="24:24" x14ac:dyDescent="0.25">
      <c r="X1209" s="37"/>
    </row>
    <row r="1210" spans="24:24" x14ac:dyDescent="0.25">
      <c r="X1210" s="37"/>
    </row>
    <row r="1211" spans="24:24" x14ac:dyDescent="0.25">
      <c r="X1211" s="37"/>
    </row>
    <row r="1212" spans="24:24" x14ac:dyDescent="0.25">
      <c r="X1212" s="37"/>
    </row>
    <row r="1213" spans="24:24" x14ac:dyDescent="0.25">
      <c r="X1213" s="37"/>
    </row>
    <row r="1214" spans="24:24" x14ac:dyDescent="0.25">
      <c r="X1214" s="37"/>
    </row>
    <row r="1215" spans="24:24" x14ac:dyDescent="0.25">
      <c r="X1215" s="37"/>
    </row>
    <row r="1216" spans="24:24" x14ac:dyDescent="0.25">
      <c r="X1216" s="37"/>
    </row>
    <row r="1217" spans="24:24" x14ac:dyDescent="0.25">
      <c r="X1217" s="37"/>
    </row>
    <row r="1218" spans="24:24" x14ac:dyDescent="0.25">
      <c r="X1218" s="37"/>
    </row>
    <row r="1219" spans="24:24" x14ac:dyDescent="0.25">
      <c r="X1219" s="37"/>
    </row>
    <row r="1220" spans="24:24" x14ac:dyDescent="0.25">
      <c r="X1220" s="37"/>
    </row>
    <row r="1221" spans="24:24" x14ac:dyDescent="0.25">
      <c r="X1221" s="37"/>
    </row>
    <row r="1222" spans="24:24" x14ac:dyDescent="0.25">
      <c r="X1222" s="37"/>
    </row>
    <row r="1223" spans="24:24" x14ac:dyDescent="0.25">
      <c r="X1223" s="37"/>
    </row>
    <row r="1224" spans="24:24" x14ac:dyDescent="0.25">
      <c r="X1224" s="37"/>
    </row>
    <row r="1225" spans="24:24" x14ac:dyDescent="0.25">
      <c r="X1225" s="37"/>
    </row>
    <row r="1226" spans="24:24" x14ac:dyDescent="0.25">
      <c r="X1226" s="37"/>
    </row>
    <row r="1227" spans="24:24" x14ac:dyDescent="0.25">
      <c r="X1227" s="37"/>
    </row>
    <row r="1228" spans="24:24" x14ac:dyDescent="0.25">
      <c r="X1228" s="37"/>
    </row>
    <row r="1229" spans="24:24" x14ac:dyDescent="0.25">
      <c r="X1229" s="37"/>
    </row>
    <row r="1230" spans="24:24" x14ac:dyDescent="0.25">
      <c r="X1230" s="37"/>
    </row>
    <row r="1231" spans="24:24" x14ac:dyDescent="0.25">
      <c r="X1231" s="37"/>
    </row>
    <row r="1232" spans="24:24" x14ac:dyDescent="0.25">
      <c r="X1232" s="37"/>
    </row>
    <row r="1233" spans="24:24" x14ac:dyDescent="0.25">
      <c r="X1233" s="37"/>
    </row>
    <row r="1234" spans="24:24" x14ac:dyDescent="0.25">
      <c r="X1234" s="37"/>
    </row>
    <row r="1235" spans="24:24" x14ac:dyDescent="0.25">
      <c r="X1235" s="37"/>
    </row>
    <row r="1236" spans="24:24" x14ac:dyDescent="0.25">
      <c r="X1236" s="37"/>
    </row>
    <row r="1237" spans="24:24" x14ac:dyDescent="0.25">
      <c r="X1237" s="37"/>
    </row>
    <row r="1238" spans="24:24" x14ac:dyDescent="0.25">
      <c r="X1238" s="37"/>
    </row>
    <row r="1239" spans="24:24" x14ac:dyDescent="0.25">
      <c r="X1239" s="37"/>
    </row>
    <row r="1240" spans="24:24" x14ac:dyDescent="0.25">
      <c r="X1240" s="37"/>
    </row>
    <row r="1241" spans="24:24" x14ac:dyDescent="0.25">
      <c r="X1241" s="37"/>
    </row>
    <row r="1242" spans="24:24" x14ac:dyDescent="0.25">
      <c r="X1242" s="37"/>
    </row>
    <row r="1243" spans="24:24" x14ac:dyDescent="0.25">
      <c r="X1243" s="37"/>
    </row>
    <row r="1244" spans="24:24" x14ac:dyDescent="0.25">
      <c r="X1244" s="37"/>
    </row>
    <row r="1245" spans="24:24" x14ac:dyDescent="0.25">
      <c r="X1245" s="37"/>
    </row>
    <row r="1246" spans="24:24" x14ac:dyDescent="0.25">
      <c r="X1246" s="37"/>
    </row>
    <row r="1247" spans="24:24" x14ac:dyDescent="0.25">
      <c r="X1247" s="37"/>
    </row>
    <row r="1248" spans="24:24" x14ac:dyDescent="0.25">
      <c r="X1248" s="37"/>
    </row>
    <row r="1249" spans="24:24" x14ac:dyDescent="0.25">
      <c r="X1249" s="37"/>
    </row>
    <row r="1250" spans="24:24" x14ac:dyDescent="0.25">
      <c r="X1250" s="37"/>
    </row>
    <row r="1251" spans="24:24" x14ac:dyDescent="0.25">
      <c r="X1251" s="37"/>
    </row>
    <row r="1252" spans="24:24" x14ac:dyDescent="0.25">
      <c r="X1252" s="37"/>
    </row>
    <row r="1253" spans="24:24" x14ac:dyDescent="0.25">
      <c r="X1253" s="37"/>
    </row>
    <row r="1254" spans="24:24" x14ac:dyDescent="0.25">
      <c r="X1254" s="37"/>
    </row>
    <row r="1255" spans="24:24" x14ac:dyDescent="0.25">
      <c r="X1255" s="37"/>
    </row>
    <row r="1256" spans="24:24" x14ac:dyDescent="0.25">
      <c r="X1256" s="37"/>
    </row>
    <row r="1257" spans="24:24" x14ac:dyDescent="0.25">
      <c r="X1257" s="37"/>
    </row>
    <row r="1258" spans="24:24" x14ac:dyDescent="0.25">
      <c r="X1258" s="37"/>
    </row>
    <row r="1259" spans="24:24" x14ac:dyDescent="0.25">
      <c r="X1259" s="37"/>
    </row>
    <row r="1260" spans="24:24" x14ac:dyDescent="0.25">
      <c r="X1260" s="37"/>
    </row>
    <row r="1261" spans="24:24" x14ac:dyDescent="0.25">
      <c r="X1261" s="37"/>
    </row>
    <row r="1262" spans="24:24" x14ac:dyDescent="0.25">
      <c r="X1262" s="37"/>
    </row>
    <row r="1263" spans="24:24" x14ac:dyDescent="0.25">
      <c r="X1263" s="37"/>
    </row>
    <row r="1264" spans="24:24" x14ac:dyDescent="0.25">
      <c r="X1264" s="37"/>
    </row>
    <row r="1265" spans="24:24" x14ac:dyDescent="0.25">
      <c r="X1265" s="37"/>
    </row>
    <row r="1266" spans="24:24" x14ac:dyDescent="0.25">
      <c r="X1266" s="37"/>
    </row>
    <row r="1267" spans="24:24" x14ac:dyDescent="0.25">
      <c r="X1267" s="37"/>
    </row>
    <row r="1268" spans="24:24" x14ac:dyDescent="0.25">
      <c r="X1268" s="37"/>
    </row>
    <row r="1269" spans="24:24" x14ac:dyDescent="0.25">
      <c r="X1269" s="37"/>
    </row>
    <row r="1270" spans="24:24" x14ac:dyDescent="0.25">
      <c r="X1270" s="37"/>
    </row>
    <row r="1271" spans="24:24" x14ac:dyDescent="0.25">
      <c r="X1271" s="37"/>
    </row>
    <row r="1272" spans="24:24" x14ac:dyDescent="0.25">
      <c r="X1272" s="37"/>
    </row>
    <row r="1273" spans="24:24" x14ac:dyDescent="0.25">
      <c r="X1273" s="37"/>
    </row>
    <row r="1274" spans="24:24" x14ac:dyDescent="0.25">
      <c r="X1274" s="37"/>
    </row>
    <row r="1275" spans="24:24" x14ac:dyDescent="0.25">
      <c r="X1275" s="37"/>
    </row>
    <row r="1276" spans="24:24" x14ac:dyDescent="0.25">
      <c r="X1276" s="37"/>
    </row>
    <row r="1277" spans="24:24" x14ac:dyDescent="0.25">
      <c r="X1277" s="37"/>
    </row>
    <row r="1278" spans="24:24" x14ac:dyDescent="0.25">
      <c r="X1278" s="37"/>
    </row>
    <row r="1279" spans="24:24" x14ac:dyDescent="0.25">
      <c r="X1279" s="37"/>
    </row>
    <row r="1280" spans="24:24" x14ac:dyDescent="0.25">
      <c r="X1280" s="37"/>
    </row>
    <row r="1281" spans="24:24" x14ac:dyDescent="0.25">
      <c r="X1281" s="37"/>
    </row>
    <row r="1282" spans="24:24" x14ac:dyDescent="0.25">
      <c r="X1282" s="37"/>
    </row>
    <row r="1283" spans="24:24" x14ac:dyDescent="0.25">
      <c r="X1283" s="37"/>
    </row>
    <row r="1284" spans="24:24" x14ac:dyDescent="0.25">
      <c r="X1284" s="37"/>
    </row>
    <row r="1285" spans="24:24" x14ac:dyDescent="0.25">
      <c r="X1285" s="37"/>
    </row>
    <row r="1286" spans="24:24" x14ac:dyDescent="0.25">
      <c r="X1286" s="37"/>
    </row>
    <row r="1287" spans="24:24" x14ac:dyDescent="0.25">
      <c r="X1287" s="37"/>
    </row>
    <row r="1288" spans="24:24" x14ac:dyDescent="0.25">
      <c r="X1288" s="37"/>
    </row>
    <row r="1289" spans="24:24" x14ac:dyDescent="0.25">
      <c r="X1289" s="37"/>
    </row>
    <row r="1290" spans="24:24" x14ac:dyDescent="0.25">
      <c r="X1290" s="37"/>
    </row>
    <row r="1291" spans="24:24" x14ac:dyDescent="0.25">
      <c r="X1291" s="37"/>
    </row>
    <row r="1292" spans="24:24" x14ac:dyDescent="0.25">
      <c r="X1292" s="37"/>
    </row>
    <row r="1293" spans="24:24" x14ac:dyDescent="0.25">
      <c r="X1293" s="37"/>
    </row>
    <row r="1294" spans="24:24" x14ac:dyDescent="0.25">
      <c r="X1294" s="37"/>
    </row>
    <row r="1295" spans="24:24" x14ac:dyDescent="0.25">
      <c r="X1295" s="37"/>
    </row>
    <row r="1296" spans="24:24" x14ac:dyDescent="0.25">
      <c r="X1296" s="37"/>
    </row>
    <row r="1297" spans="24:24" x14ac:dyDescent="0.25">
      <c r="X1297" s="37"/>
    </row>
    <row r="1298" spans="24:24" x14ac:dyDescent="0.25">
      <c r="X1298" s="37"/>
    </row>
    <row r="1299" spans="24:24" x14ac:dyDescent="0.25">
      <c r="X1299" s="37"/>
    </row>
    <row r="1300" spans="24:24" x14ac:dyDescent="0.25">
      <c r="X1300" s="37"/>
    </row>
    <row r="1301" spans="24:24" x14ac:dyDescent="0.25">
      <c r="X1301" s="37"/>
    </row>
    <row r="1302" spans="24:24" x14ac:dyDescent="0.25">
      <c r="X1302" s="37"/>
    </row>
    <row r="1303" spans="24:24" x14ac:dyDescent="0.25">
      <c r="X1303" s="37"/>
    </row>
    <row r="1304" spans="24:24" x14ac:dyDescent="0.25">
      <c r="X1304" s="37"/>
    </row>
    <row r="1305" spans="24:24" x14ac:dyDescent="0.25">
      <c r="X1305" s="37"/>
    </row>
    <row r="1306" spans="24:24" x14ac:dyDescent="0.25">
      <c r="X1306" s="37"/>
    </row>
    <row r="1307" spans="24:24" x14ac:dyDescent="0.25">
      <c r="X1307" s="37"/>
    </row>
    <row r="1308" spans="24:24" x14ac:dyDescent="0.25">
      <c r="X1308" s="37"/>
    </row>
    <row r="1309" spans="24:24" x14ac:dyDescent="0.25">
      <c r="X1309" s="37"/>
    </row>
    <row r="1310" spans="24:24" x14ac:dyDescent="0.25">
      <c r="X1310" s="37"/>
    </row>
    <row r="1311" spans="24:24" x14ac:dyDescent="0.25">
      <c r="X1311" s="37"/>
    </row>
    <row r="1312" spans="24:24" x14ac:dyDescent="0.25">
      <c r="X1312" s="37"/>
    </row>
    <row r="1313" spans="24:24" x14ac:dyDescent="0.25">
      <c r="X1313" s="37"/>
    </row>
    <row r="1314" spans="24:24" x14ac:dyDescent="0.25">
      <c r="X1314" s="37"/>
    </row>
    <row r="1315" spans="24:24" x14ac:dyDescent="0.25">
      <c r="X1315" s="37"/>
    </row>
    <row r="1316" spans="24:24" x14ac:dyDescent="0.25">
      <c r="X1316" s="37"/>
    </row>
    <row r="1317" spans="24:24" x14ac:dyDescent="0.25">
      <c r="X1317" s="37"/>
    </row>
    <row r="1318" spans="24:24" x14ac:dyDescent="0.25">
      <c r="X1318" s="37"/>
    </row>
    <row r="1319" spans="24:24" x14ac:dyDescent="0.25">
      <c r="X1319" s="37"/>
    </row>
    <row r="1320" spans="24:24" x14ac:dyDescent="0.25">
      <c r="X1320" s="37"/>
    </row>
    <row r="1321" spans="24:24" x14ac:dyDescent="0.25">
      <c r="X1321" s="37"/>
    </row>
    <row r="1322" spans="24:24" x14ac:dyDescent="0.25">
      <c r="X1322" s="37"/>
    </row>
    <row r="1323" spans="24:24" x14ac:dyDescent="0.25">
      <c r="X1323" s="37"/>
    </row>
    <row r="1324" spans="24:24" x14ac:dyDescent="0.25">
      <c r="X1324" s="37"/>
    </row>
    <row r="1325" spans="24:24" x14ac:dyDescent="0.25">
      <c r="X1325" s="37"/>
    </row>
    <row r="1326" spans="24:24" x14ac:dyDescent="0.25">
      <c r="X1326" s="37"/>
    </row>
    <row r="1327" spans="24:24" x14ac:dyDescent="0.25">
      <c r="X1327" s="37"/>
    </row>
    <row r="1328" spans="24:24" x14ac:dyDescent="0.25">
      <c r="X1328" s="37"/>
    </row>
    <row r="1329" spans="24:24" x14ac:dyDescent="0.25">
      <c r="X1329" s="37"/>
    </row>
    <row r="1330" spans="24:24" x14ac:dyDescent="0.25">
      <c r="X1330" s="37"/>
    </row>
    <row r="1331" spans="24:24" x14ac:dyDescent="0.25">
      <c r="X1331" s="37"/>
    </row>
    <row r="1332" spans="24:24" x14ac:dyDescent="0.25">
      <c r="X1332" s="37"/>
    </row>
    <row r="1333" spans="24:24" x14ac:dyDescent="0.25">
      <c r="X1333" s="37"/>
    </row>
    <row r="1334" spans="24:24" x14ac:dyDescent="0.25">
      <c r="X1334" s="37"/>
    </row>
    <row r="1335" spans="24:24" x14ac:dyDescent="0.25">
      <c r="X1335" s="37"/>
    </row>
    <row r="1336" spans="24:24" x14ac:dyDescent="0.25">
      <c r="X1336" s="37"/>
    </row>
    <row r="1337" spans="24:24" x14ac:dyDescent="0.25">
      <c r="X1337" s="37"/>
    </row>
    <row r="1338" spans="24:24" x14ac:dyDescent="0.25">
      <c r="X1338" s="37"/>
    </row>
    <row r="1339" spans="24:24" x14ac:dyDescent="0.25">
      <c r="X1339" s="37"/>
    </row>
    <row r="1340" spans="24:24" x14ac:dyDescent="0.25">
      <c r="X1340" s="37"/>
    </row>
    <row r="1341" spans="24:24" x14ac:dyDescent="0.25">
      <c r="X1341" s="37"/>
    </row>
    <row r="1342" spans="24:24" x14ac:dyDescent="0.25">
      <c r="X1342" s="37"/>
    </row>
    <row r="1343" spans="24:24" x14ac:dyDescent="0.25">
      <c r="X1343" s="37"/>
    </row>
    <row r="1344" spans="24:24" x14ac:dyDescent="0.25">
      <c r="X1344" s="37"/>
    </row>
    <row r="1345" spans="24:24" x14ac:dyDescent="0.25">
      <c r="X1345" s="37"/>
    </row>
    <row r="1346" spans="24:24" x14ac:dyDescent="0.25">
      <c r="X1346" s="37"/>
    </row>
    <row r="1347" spans="24:24" x14ac:dyDescent="0.25">
      <c r="X1347" s="37"/>
    </row>
    <row r="1348" spans="24:24" x14ac:dyDescent="0.25">
      <c r="X1348" s="37"/>
    </row>
    <row r="1349" spans="24:24" x14ac:dyDescent="0.25">
      <c r="X1349" s="37"/>
    </row>
    <row r="1350" spans="24:24" x14ac:dyDescent="0.25">
      <c r="X1350" s="37"/>
    </row>
    <row r="1351" spans="24:24" x14ac:dyDescent="0.25">
      <c r="X1351" s="37"/>
    </row>
    <row r="1352" spans="24:24" x14ac:dyDescent="0.25">
      <c r="X1352" s="37"/>
    </row>
    <row r="1353" spans="24:24" x14ac:dyDescent="0.25">
      <c r="X1353" s="37"/>
    </row>
    <row r="1354" spans="24:24" x14ac:dyDescent="0.25">
      <c r="X1354" s="37"/>
    </row>
    <row r="1355" spans="24:24" x14ac:dyDescent="0.25">
      <c r="X1355" s="37"/>
    </row>
    <row r="1356" spans="24:24" x14ac:dyDescent="0.25">
      <c r="X1356" s="37"/>
    </row>
    <row r="1357" spans="24:24" x14ac:dyDescent="0.25">
      <c r="X1357" s="37"/>
    </row>
    <row r="1358" spans="24:24" x14ac:dyDescent="0.25">
      <c r="X1358" s="37"/>
    </row>
    <row r="1359" spans="24:24" x14ac:dyDescent="0.25">
      <c r="X1359" s="37"/>
    </row>
    <row r="1360" spans="24:24" x14ac:dyDescent="0.25">
      <c r="X1360" s="37"/>
    </row>
    <row r="1361" spans="24:24" x14ac:dyDescent="0.25">
      <c r="X1361" s="37"/>
    </row>
    <row r="1362" spans="24:24" x14ac:dyDescent="0.25">
      <c r="X1362" s="37"/>
    </row>
    <row r="1363" spans="24:24" x14ac:dyDescent="0.25">
      <c r="X1363" s="37"/>
    </row>
    <row r="1364" spans="24:24" x14ac:dyDescent="0.25">
      <c r="X1364" s="37"/>
    </row>
    <row r="1365" spans="24:24" x14ac:dyDescent="0.25">
      <c r="X1365" s="37"/>
    </row>
    <row r="1366" spans="24:24" x14ac:dyDescent="0.25">
      <c r="X1366" s="37"/>
    </row>
    <row r="1367" spans="24:24" x14ac:dyDescent="0.25">
      <c r="X1367" s="37"/>
    </row>
    <row r="1368" spans="24:24" x14ac:dyDescent="0.25">
      <c r="X1368" s="37"/>
    </row>
    <row r="1369" spans="24:24" x14ac:dyDescent="0.25">
      <c r="X1369" s="37"/>
    </row>
    <row r="1370" spans="24:24" x14ac:dyDescent="0.25">
      <c r="X1370" s="37"/>
    </row>
    <row r="1371" spans="24:24" x14ac:dyDescent="0.25">
      <c r="X1371" s="37"/>
    </row>
    <row r="1372" spans="24:24" x14ac:dyDescent="0.25">
      <c r="X1372" s="37"/>
    </row>
    <row r="1373" spans="24:24" x14ac:dyDescent="0.25">
      <c r="X1373" s="37"/>
    </row>
    <row r="1374" spans="24:24" x14ac:dyDescent="0.25">
      <c r="X1374" s="37"/>
    </row>
    <row r="1375" spans="24:24" x14ac:dyDescent="0.25">
      <c r="X1375" s="37"/>
    </row>
    <row r="1376" spans="24:24" x14ac:dyDescent="0.25">
      <c r="X1376" s="37"/>
    </row>
    <row r="1377" spans="24:24" x14ac:dyDescent="0.25">
      <c r="X1377" s="37"/>
    </row>
    <row r="1378" spans="24:24" x14ac:dyDescent="0.25">
      <c r="X1378" s="37"/>
    </row>
    <row r="1379" spans="24:24" x14ac:dyDescent="0.25">
      <c r="X1379" s="37"/>
    </row>
    <row r="1380" spans="24:24" x14ac:dyDescent="0.25">
      <c r="X1380" s="37"/>
    </row>
    <row r="1381" spans="24:24" x14ac:dyDescent="0.25">
      <c r="X1381" s="37"/>
    </row>
    <row r="1382" spans="24:24" x14ac:dyDescent="0.25">
      <c r="X1382" s="37"/>
    </row>
    <row r="1383" spans="24:24" x14ac:dyDescent="0.25">
      <c r="X1383" s="37"/>
    </row>
    <row r="1384" spans="24:24" x14ac:dyDescent="0.25">
      <c r="X1384" s="37"/>
    </row>
    <row r="1385" spans="24:24" x14ac:dyDescent="0.25">
      <c r="X1385" s="37"/>
    </row>
    <row r="1386" spans="24:24" x14ac:dyDescent="0.25">
      <c r="X1386" s="37"/>
    </row>
    <row r="1387" spans="24:24" x14ac:dyDescent="0.25">
      <c r="X1387" s="37"/>
    </row>
    <row r="1388" spans="24:24" x14ac:dyDescent="0.25">
      <c r="X1388" s="37"/>
    </row>
    <row r="1389" spans="24:24" x14ac:dyDescent="0.25">
      <c r="X1389" s="37"/>
    </row>
    <row r="1390" spans="24:24" x14ac:dyDescent="0.25">
      <c r="X1390" s="37"/>
    </row>
    <row r="1391" spans="24:24" x14ac:dyDescent="0.25">
      <c r="X1391" s="37"/>
    </row>
    <row r="1392" spans="24:24" x14ac:dyDescent="0.25">
      <c r="X1392" s="37"/>
    </row>
    <row r="1393" spans="24:24" x14ac:dyDescent="0.25">
      <c r="X1393" s="37"/>
    </row>
    <row r="1394" spans="24:24" x14ac:dyDescent="0.25">
      <c r="X1394" s="37"/>
    </row>
    <row r="1395" spans="24:24" x14ac:dyDescent="0.25">
      <c r="X1395" s="37"/>
    </row>
    <row r="1396" spans="24:24" x14ac:dyDescent="0.25">
      <c r="X1396" s="37"/>
    </row>
    <row r="1397" spans="24:24" x14ac:dyDescent="0.25">
      <c r="X1397" s="37"/>
    </row>
    <row r="1398" spans="24:24" x14ac:dyDescent="0.25">
      <c r="X1398" s="37"/>
    </row>
    <row r="1399" spans="24:24" x14ac:dyDescent="0.25">
      <c r="X1399" s="37"/>
    </row>
    <row r="1400" spans="24:24" x14ac:dyDescent="0.25">
      <c r="X1400" s="37"/>
    </row>
    <row r="1401" spans="24:24" x14ac:dyDescent="0.25">
      <c r="X1401" s="37"/>
    </row>
    <row r="1402" spans="24:24" x14ac:dyDescent="0.25">
      <c r="X1402" s="37"/>
    </row>
    <row r="1403" spans="24:24" x14ac:dyDescent="0.25">
      <c r="X1403" s="37"/>
    </row>
    <row r="1404" spans="24:24" x14ac:dyDescent="0.25">
      <c r="X1404" s="37"/>
    </row>
    <row r="1405" spans="24:24" x14ac:dyDescent="0.25">
      <c r="X1405" s="37"/>
    </row>
    <row r="1406" spans="24:24" x14ac:dyDescent="0.25">
      <c r="X1406" s="37"/>
    </row>
    <row r="1407" spans="24:24" x14ac:dyDescent="0.25">
      <c r="X1407" s="37"/>
    </row>
    <row r="1408" spans="24:24" x14ac:dyDescent="0.25">
      <c r="X1408" s="37"/>
    </row>
    <row r="1409" spans="24:24" x14ac:dyDescent="0.25">
      <c r="X1409" s="37"/>
    </row>
    <row r="1410" spans="24:24" x14ac:dyDescent="0.25">
      <c r="X1410" s="37"/>
    </row>
    <row r="1411" spans="24:24" x14ac:dyDescent="0.25">
      <c r="X1411" s="37"/>
    </row>
    <row r="1412" spans="24:24" x14ac:dyDescent="0.25">
      <c r="X1412" s="37"/>
    </row>
    <row r="1413" spans="24:24" x14ac:dyDescent="0.25">
      <c r="X1413" s="37"/>
    </row>
    <row r="1414" spans="24:24" x14ac:dyDescent="0.25">
      <c r="X1414" s="37"/>
    </row>
    <row r="1415" spans="24:24" x14ac:dyDescent="0.25">
      <c r="X1415" s="37"/>
    </row>
    <row r="1416" spans="24:24" x14ac:dyDescent="0.25">
      <c r="X1416" s="37"/>
    </row>
    <row r="1417" spans="24:24" x14ac:dyDescent="0.25">
      <c r="X1417" s="37"/>
    </row>
    <row r="1418" spans="24:24" x14ac:dyDescent="0.25">
      <c r="X1418" s="37"/>
    </row>
    <row r="1419" spans="24:24" x14ac:dyDescent="0.25">
      <c r="X1419" s="37"/>
    </row>
    <row r="1420" spans="24:24" x14ac:dyDescent="0.25">
      <c r="X1420" s="37"/>
    </row>
    <row r="1421" spans="24:24" x14ac:dyDescent="0.25">
      <c r="X1421" s="37"/>
    </row>
    <row r="1422" spans="24:24" x14ac:dyDescent="0.25">
      <c r="X1422" s="37"/>
    </row>
    <row r="1423" spans="24:24" x14ac:dyDescent="0.25">
      <c r="X1423" s="37"/>
    </row>
    <row r="1424" spans="24:24" x14ac:dyDescent="0.25">
      <c r="X1424" s="37"/>
    </row>
    <row r="1425" spans="24:24" x14ac:dyDescent="0.25">
      <c r="X1425" s="37"/>
    </row>
    <row r="1426" spans="24:24" x14ac:dyDescent="0.25">
      <c r="X1426" s="37"/>
    </row>
    <row r="1427" spans="24:24" x14ac:dyDescent="0.25">
      <c r="X1427" s="37"/>
    </row>
    <row r="1428" spans="24:24" x14ac:dyDescent="0.25">
      <c r="X1428" s="37"/>
    </row>
    <row r="1429" spans="24:24" x14ac:dyDescent="0.25">
      <c r="X1429" s="37"/>
    </row>
    <row r="1430" spans="24:24" x14ac:dyDescent="0.25">
      <c r="X1430" s="37"/>
    </row>
    <row r="1431" spans="24:24" x14ac:dyDescent="0.25">
      <c r="X1431" s="37"/>
    </row>
    <row r="1432" spans="24:24" x14ac:dyDescent="0.25">
      <c r="X1432" s="37"/>
    </row>
    <row r="1433" spans="24:24" x14ac:dyDescent="0.25">
      <c r="X1433" s="37"/>
    </row>
    <row r="1434" spans="24:24" x14ac:dyDescent="0.25">
      <c r="X1434" s="37"/>
    </row>
    <row r="1435" spans="24:24" x14ac:dyDescent="0.25">
      <c r="X1435" s="37"/>
    </row>
    <row r="1436" spans="24:24" x14ac:dyDescent="0.25">
      <c r="X1436" s="37"/>
    </row>
    <row r="1437" spans="24:24" x14ac:dyDescent="0.25">
      <c r="X1437" s="37"/>
    </row>
    <row r="1438" spans="24:24" x14ac:dyDescent="0.25">
      <c r="X1438" s="37"/>
    </row>
    <row r="1439" spans="24:24" x14ac:dyDescent="0.25">
      <c r="X1439" s="37"/>
    </row>
    <row r="1440" spans="24:24" x14ac:dyDescent="0.25">
      <c r="X1440" s="37"/>
    </row>
    <row r="1441" spans="24:24" x14ac:dyDescent="0.25">
      <c r="X1441" s="37"/>
    </row>
    <row r="1442" spans="24:24" x14ac:dyDescent="0.25">
      <c r="X1442" s="37"/>
    </row>
    <row r="1443" spans="24:24" x14ac:dyDescent="0.25">
      <c r="X1443" s="37"/>
    </row>
    <row r="1444" spans="24:24" x14ac:dyDescent="0.25">
      <c r="X1444" s="37"/>
    </row>
    <row r="1445" spans="24:24" x14ac:dyDescent="0.25">
      <c r="X1445" s="37"/>
    </row>
    <row r="1446" spans="24:24" x14ac:dyDescent="0.25">
      <c r="X1446" s="37"/>
    </row>
    <row r="1447" spans="24:24" x14ac:dyDescent="0.25">
      <c r="X1447" s="37"/>
    </row>
    <row r="1448" spans="24:24" x14ac:dyDescent="0.25">
      <c r="X1448" s="37"/>
    </row>
    <row r="1449" spans="24:24" x14ac:dyDescent="0.25">
      <c r="X1449" s="37"/>
    </row>
    <row r="1450" spans="24:24" x14ac:dyDescent="0.25">
      <c r="X1450" s="37"/>
    </row>
    <row r="1451" spans="24:24" x14ac:dyDescent="0.25">
      <c r="X1451" s="37"/>
    </row>
    <row r="1452" spans="24:24" x14ac:dyDescent="0.25">
      <c r="X1452" s="37"/>
    </row>
    <row r="1453" spans="24:24" x14ac:dyDescent="0.25">
      <c r="X1453" s="37"/>
    </row>
    <row r="1454" spans="24:24" x14ac:dyDescent="0.25">
      <c r="X1454" s="37"/>
    </row>
    <row r="1455" spans="24:24" x14ac:dyDescent="0.25">
      <c r="X1455" s="37"/>
    </row>
    <row r="1456" spans="24:24" x14ac:dyDescent="0.25">
      <c r="X1456" s="37"/>
    </row>
    <row r="1457" spans="24:24" x14ac:dyDescent="0.25">
      <c r="X1457" s="37"/>
    </row>
    <row r="1458" spans="24:24" x14ac:dyDescent="0.25">
      <c r="X1458" s="37"/>
    </row>
    <row r="1459" spans="24:24" x14ac:dyDescent="0.25">
      <c r="X1459" s="37"/>
    </row>
    <row r="1460" spans="24:24" x14ac:dyDescent="0.25">
      <c r="X1460" s="37"/>
    </row>
    <row r="1461" spans="24:24" x14ac:dyDescent="0.25">
      <c r="X1461" s="37"/>
    </row>
    <row r="1462" spans="24:24" x14ac:dyDescent="0.25">
      <c r="X1462" s="37"/>
    </row>
    <row r="1463" spans="24:24" x14ac:dyDescent="0.25">
      <c r="X1463" s="37"/>
    </row>
    <row r="1464" spans="24:24" x14ac:dyDescent="0.25">
      <c r="X1464" s="37"/>
    </row>
    <row r="1465" spans="24:24" x14ac:dyDescent="0.25">
      <c r="X1465" s="37"/>
    </row>
    <row r="1466" spans="24:24" x14ac:dyDescent="0.25">
      <c r="X1466" s="37"/>
    </row>
    <row r="1467" spans="24:24" x14ac:dyDescent="0.25">
      <c r="X1467" s="37"/>
    </row>
    <row r="1468" spans="24:24" x14ac:dyDescent="0.25">
      <c r="X1468" s="37"/>
    </row>
    <row r="1469" spans="24:24" x14ac:dyDescent="0.25">
      <c r="X1469" s="37"/>
    </row>
    <row r="1470" spans="24:24" x14ac:dyDescent="0.25">
      <c r="X1470" s="37"/>
    </row>
    <row r="1471" spans="24:24" x14ac:dyDescent="0.25">
      <c r="X1471" s="37"/>
    </row>
    <row r="1472" spans="24:24" x14ac:dyDescent="0.25">
      <c r="X1472" s="37"/>
    </row>
    <row r="1473" spans="24:24" x14ac:dyDescent="0.25">
      <c r="X1473" s="37"/>
    </row>
    <row r="1474" spans="24:24" x14ac:dyDescent="0.25">
      <c r="X1474" s="37"/>
    </row>
    <row r="1475" spans="24:24" x14ac:dyDescent="0.25">
      <c r="X1475" s="37"/>
    </row>
    <row r="1476" spans="24:24" x14ac:dyDescent="0.25">
      <c r="X1476" s="37"/>
    </row>
    <row r="1477" spans="24:24" x14ac:dyDescent="0.25">
      <c r="X1477" s="37"/>
    </row>
    <row r="1478" spans="24:24" x14ac:dyDescent="0.25">
      <c r="X1478" s="37"/>
    </row>
    <row r="1479" spans="24:24" x14ac:dyDescent="0.25">
      <c r="X1479" s="37"/>
    </row>
    <row r="1480" spans="24:24" x14ac:dyDescent="0.25">
      <c r="X1480" s="37"/>
    </row>
    <row r="1481" spans="24:24" x14ac:dyDescent="0.25">
      <c r="X1481" s="37"/>
    </row>
    <row r="1482" spans="24:24" x14ac:dyDescent="0.25">
      <c r="X1482" s="37"/>
    </row>
    <row r="1483" spans="24:24" x14ac:dyDescent="0.25">
      <c r="X1483" s="37"/>
    </row>
    <row r="1484" spans="24:24" x14ac:dyDescent="0.25">
      <c r="X1484" s="37"/>
    </row>
    <row r="1485" spans="24:24" x14ac:dyDescent="0.25">
      <c r="X1485" s="37"/>
    </row>
    <row r="1486" spans="24:24" x14ac:dyDescent="0.25">
      <c r="X1486" s="37"/>
    </row>
    <row r="1487" spans="24:24" x14ac:dyDescent="0.25">
      <c r="X1487" s="37"/>
    </row>
    <row r="1488" spans="24:24" x14ac:dyDescent="0.25">
      <c r="X1488" s="37"/>
    </row>
    <row r="1489" spans="24:24" x14ac:dyDescent="0.25">
      <c r="X1489" s="37"/>
    </row>
    <row r="1490" spans="24:24" x14ac:dyDescent="0.25">
      <c r="X1490" s="37"/>
    </row>
    <row r="1491" spans="24:24" x14ac:dyDescent="0.25">
      <c r="X1491" s="37"/>
    </row>
    <row r="1492" spans="24:24" x14ac:dyDescent="0.25">
      <c r="X1492" s="37"/>
    </row>
    <row r="1493" spans="24:24" x14ac:dyDescent="0.25">
      <c r="X1493" s="37"/>
    </row>
    <row r="1494" spans="24:24" x14ac:dyDescent="0.25">
      <c r="X1494" s="37"/>
    </row>
    <row r="1495" spans="24:24" x14ac:dyDescent="0.25">
      <c r="X1495" s="37"/>
    </row>
    <row r="1496" spans="24:24" x14ac:dyDescent="0.25">
      <c r="X1496" s="37"/>
    </row>
    <row r="1497" spans="24:24" x14ac:dyDescent="0.25">
      <c r="X1497" s="37"/>
    </row>
    <row r="1498" spans="24:24" x14ac:dyDescent="0.25">
      <c r="X1498" s="37"/>
    </row>
    <row r="1499" spans="24:24" x14ac:dyDescent="0.25">
      <c r="X1499" s="37"/>
    </row>
    <row r="1500" spans="24:24" x14ac:dyDescent="0.25">
      <c r="X1500" s="37"/>
    </row>
    <row r="1501" spans="24:24" x14ac:dyDescent="0.25">
      <c r="X1501" s="37"/>
    </row>
    <row r="1502" spans="24:24" x14ac:dyDescent="0.25">
      <c r="X1502" s="37"/>
    </row>
    <row r="1503" spans="24:24" x14ac:dyDescent="0.25">
      <c r="X1503" s="37"/>
    </row>
    <row r="1504" spans="24:24" x14ac:dyDescent="0.25">
      <c r="X1504" s="37"/>
    </row>
    <row r="1505" spans="24:24" x14ac:dyDescent="0.25">
      <c r="X1505" s="37"/>
    </row>
    <row r="1506" spans="24:24" x14ac:dyDescent="0.25">
      <c r="X1506" s="37"/>
    </row>
    <row r="1507" spans="24:24" x14ac:dyDescent="0.25">
      <c r="X1507" s="37"/>
    </row>
    <row r="1508" spans="24:24" x14ac:dyDescent="0.25">
      <c r="X1508" s="37"/>
    </row>
    <row r="1509" spans="24:24" x14ac:dyDescent="0.25">
      <c r="X1509" s="37"/>
    </row>
    <row r="1510" spans="24:24" x14ac:dyDescent="0.25">
      <c r="X1510" s="37"/>
    </row>
    <row r="1511" spans="24:24" x14ac:dyDescent="0.25">
      <c r="X1511" s="37"/>
    </row>
    <row r="1512" spans="24:24" x14ac:dyDescent="0.25">
      <c r="X1512" s="37"/>
    </row>
    <row r="1513" spans="24:24" x14ac:dyDescent="0.25">
      <c r="X1513" s="37"/>
    </row>
    <row r="1514" spans="24:24" x14ac:dyDescent="0.25">
      <c r="X1514" s="37"/>
    </row>
    <row r="1515" spans="24:24" x14ac:dyDescent="0.25">
      <c r="X1515" s="37"/>
    </row>
    <row r="1516" spans="24:24" x14ac:dyDescent="0.25">
      <c r="X1516" s="37"/>
    </row>
    <row r="1517" spans="24:24" x14ac:dyDescent="0.25">
      <c r="X1517" s="37"/>
    </row>
    <row r="1518" spans="24:24" x14ac:dyDescent="0.25">
      <c r="X1518" s="37"/>
    </row>
    <row r="1519" spans="24:24" x14ac:dyDescent="0.25">
      <c r="X1519" s="37"/>
    </row>
    <row r="1520" spans="24:24" x14ac:dyDescent="0.25">
      <c r="X1520" s="37"/>
    </row>
    <row r="1521" spans="24:24" x14ac:dyDescent="0.25">
      <c r="X1521" s="37"/>
    </row>
    <row r="1522" spans="24:24" x14ac:dyDescent="0.25">
      <c r="X1522" s="37"/>
    </row>
    <row r="1523" spans="24:24" x14ac:dyDescent="0.25">
      <c r="X1523" s="37"/>
    </row>
    <row r="1524" spans="24:24" x14ac:dyDescent="0.25">
      <c r="X1524" s="37"/>
    </row>
    <row r="1525" spans="24:24" x14ac:dyDescent="0.25">
      <c r="X1525" s="37"/>
    </row>
    <row r="1526" spans="24:24" x14ac:dyDescent="0.25">
      <c r="X1526" s="37"/>
    </row>
    <row r="1527" spans="24:24" x14ac:dyDescent="0.25">
      <c r="X1527" s="37"/>
    </row>
    <row r="1528" spans="24:24" x14ac:dyDescent="0.25">
      <c r="X1528" s="37"/>
    </row>
    <row r="1529" spans="24:24" x14ac:dyDescent="0.25">
      <c r="X1529" s="37"/>
    </row>
    <row r="1530" spans="24:24" x14ac:dyDescent="0.25">
      <c r="X1530" s="37"/>
    </row>
    <row r="1531" spans="24:24" x14ac:dyDescent="0.25">
      <c r="X1531" s="37"/>
    </row>
    <row r="1532" spans="24:24" x14ac:dyDescent="0.25">
      <c r="X1532" s="37"/>
    </row>
    <row r="1533" spans="24:24" x14ac:dyDescent="0.25">
      <c r="X1533" s="37"/>
    </row>
    <row r="1534" spans="24:24" x14ac:dyDescent="0.25">
      <c r="X1534" s="37"/>
    </row>
    <row r="1535" spans="24:24" x14ac:dyDescent="0.25">
      <c r="X1535" s="37"/>
    </row>
    <row r="1536" spans="24:24" x14ac:dyDescent="0.25">
      <c r="X1536" s="37"/>
    </row>
    <row r="1537" spans="24:24" x14ac:dyDescent="0.25">
      <c r="X1537" s="37"/>
    </row>
    <row r="1538" spans="24:24" x14ac:dyDescent="0.25">
      <c r="X1538" s="37"/>
    </row>
    <row r="1539" spans="24:24" x14ac:dyDescent="0.25">
      <c r="X1539" s="37"/>
    </row>
    <row r="1540" spans="24:24" x14ac:dyDescent="0.25">
      <c r="X1540" s="37"/>
    </row>
    <row r="1541" spans="24:24" x14ac:dyDescent="0.25">
      <c r="X1541" s="37"/>
    </row>
    <row r="1542" spans="24:24" x14ac:dyDescent="0.25">
      <c r="X1542" s="37"/>
    </row>
    <row r="1543" spans="24:24" x14ac:dyDescent="0.25">
      <c r="X1543" s="37"/>
    </row>
    <row r="1544" spans="24:24" x14ac:dyDescent="0.25">
      <c r="X1544" s="37"/>
    </row>
    <row r="1545" spans="24:24" x14ac:dyDescent="0.25">
      <c r="X1545" s="37"/>
    </row>
    <row r="1546" spans="24:24" x14ac:dyDescent="0.25">
      <c r="X1546" s="37"/>
    </row>
    <row r="1547" spans="24:24" x14ac:dyDescent="0.25">
      <c r="X1547" s="37"/>
    </row>
    <row r="1548" spans="24:24" x14ac:dyDescent="0.25">
      <c r="X1548" s="37"/>
    </row>
    <row r="1549" spans="24:24" x14ac:dyDescent="0.25">
      <c r="X1549" s="37"/>
    </row>
    <row r="1550" spans="24:24" x14ac:dyDescent="0.25">
      <c r="X1550" s="37"/>
    </row>
    <row r="1551" spans="24:24" x14ac:dyDescent="0.25">
      <c r="X1551" s="37"/>
    </row>
    <row r="1552" spans="24:24" x14ac:dyDescent="0.25">
      <c r="X1552" s="37"/>
    </row>
    <row r="1553" spans="24:24" x14ac:dyDescent="0.25">
      <c r="X1553" s="37"/>
    </row>
    <row r="1554" spans="24:24" x14ac:dyDescent="0.25">
      <c r="X1554" s="37"/>
    </row>
    <row r="1555" spans="24:24" x14ac:dyDescent="0.25">
      <c r="X1555" s="37"/>
    </row>
    <row r="1556" spans="24:24" x14ac:dyDescent="0.25">
      <c r="X1556" s="37"/>
    </row>
    <row r="1557" spans="24:24" x14ac:dyDescent="0.25">
      <c r="X1557" s="37"/>
    </row>
    <row r="1558" spans="24:24" x14ac:dyDescent="0.25">
      <c r="X1558" s="37"/>
    </row>
    <row r="1559" spans="24:24" x14ac:dyDescent="0.25">
      <c r="X1559" s="37"/>
    </row>
    <row r="1560" spans="24:24" x14ac:dyDescent="0.25">
      <c r="X1560" s="37"/>
    </row>
    <row r="1561" spans="24:24" x14ac:dyDescent="0.25">
      <c r="X1561" s="37"/>
    </row>
    <row r="1562" spans="24:24" x14ac:dyDescent="0.25">
      <c r="X1562" s="37"/>
    </row>
    <row r="1563" spans="24:24" x14ac:dyDescent="0.25">
      <c r="X1563" s="37"/>
    </row>
    <row r="1564" spans="24:24" x14ac:dyDescent="0.25">
      <c r="X1564" s="37"/>
    </row>
    <row r="1565" spans="24:24" x14ac:dyDescent="0.25">
      <c r="X1565" s="37"/>
    </row>
    <row r="1566" spans="24:24" x14ac:dyDescent="0.25">
      <c r="X1566" s="37"/>
    </row>
    <row r="1567" spans="24:24" x14ac:dyDescent="0.25">
      <c r="X1567" s="37"/>
    </row>
    <row r="1568" spans="24:24" x14ac:dyDescent="0.25">
      <c r="X1568" s="37"/>
    </row>
    <row r="1569" spans="24:24" x14ac:dyDescent="0.25">
      <c r="X1569" s="37"/>
    </row>
    <row r="1570" spans="24:24" x14ac:dyDescent="0.25">
      <c r="X1570" s="37"/>
    </row>
    <row r="1571" spans="24:24" x14ac:dyDescent="0.25">
      <c r="X1571" s="37"/>
    </row>
    <row r="1572" spans="24:24" x14ac:dyDescent="0.25">
      <c r="X1572" s="37"/>
    </row>
    <row r="1573" spans="24:24" x14ac:dyDescent="0.25">
      <c r="X1573" s="37"/>
    </row>
    <row r="1574" spans="24:24" x14ac:dyDescent="0.25">
      <c r="X1574" s="37"/>
    </row>
    <row r="1575" spans="24:24" x14ac:dyDescent="0.25">
      <c r="X1575" s="37"/>
    </row>
    <row r="1576" spans="24:24" x14ac:dyDescent="0.25">
      <c r="X1576" s="37"/>
    </row>
    <row r="1577" spans="24:24" x14ac:dyDescent="0.25">
      <c r="X1577" s="37"/>
    </row>
    <row r="1578" spans="24:24" x14ac:dyDescent="0.25">
      <c r="X1578" s="37"/>
    </row>
    <row r="1579" spans="24:24" x14ac:dyDescent="0.25">
      <c r="X1579" s="37"/>
    </row>
    <row r="1580" spans="24:24" x14ac:dyDescent="0.25">
      <c r="X1580" s="37"/>
    </row>
    <row r="1581" spans="24:24" x14ac:dyDescent="0.25">
      <c r="X1581" s="37"/>
    </row>
    <row r="1582" spans="24:24" x14ac:dyDescent="0.25">
      <c r="X1582" s="37"/>
    </row>
    <row r="1583" spans="24:24" x14ac:dyDescent="0.25">
      <c r="X1583" s="37"/>
    </row>
    <row r="1584" spans="24:24" x14ac:dyDescent="0.25">
      <c r="X1584" s="37"/>
    </row>
    <row r="1585" spans="24:24" x14ac:dyDescent="0.25">
      <c r="X1585" s="37"/>
    </row>
    <row r="1586" spans="24:24" x14ac:dyDescent="0.25">
      <c r="X1586" s="37"/>
    </row>
    <row r="1587" spans="24:24" x14ac:dyDescent="0.25">
      <c r="X1587" s="37"/>
    </row>
    <row r="1588" spans="24:24" x14ac:dyDescent="0.25">
      <c r="X1588" s="37"/>
    </row>
    <row r="1589" spans="24:24" x14ac:dyDescent="0.25">
      <c r="X1589" s="37"/>
    </row>
    <row r="1590" spans="24:24" x14ac:dyDescent="0.25">
      <c r="X1590" s="37"/>
    </row>
    <row r="1591" spans="24:24" x14ac:dyDescent="0.25">
      <c r="X1591" s="37"/>
    </row>
    <row r="1592" spans="24:24" x14ac:dyDescent="0.25">
      <c r="X1592" s="37"/>
    </row>
    <row r="1593" spans="24:24" x14ac:dyDescent="0.25">
      <c r="X1593" s="37"/>
    </row>
    <row r="1594" spans="24:24" x14ac:dyDescent="0.25">
      <c r="X1594" s="37"/>
    </row>
    <row r="1595" spans="24:24" x14ac:dyDescent="0.25">
      <c r="X1595" s="37"/>
    </row>
    <row r="1596" spans="24:24" x14ac:dyDescent="0.25">
      <c r="X1596" s="37"/>
    </row>
    <row r="1597" spans="24:24" x14ac:dyDescent="0.25">
      <c r="X1597" s="37"/>
    </row>
    <row r="1598" spans="24:24" x14ac:dyDescent="0.25">
      <c r="X1598" s="37"/>
    </row>
    <row r="1599" spans="24:24" x14ac:dyDescent="0.25">
      <c r="X1599" s="37"/>
    </row>
    <row r="1600" spans="24:24" x14ac:dyDescent="0.25">
      <c r="X1600" s="37"/>
    </row>
    <row r="1601" spans="24:24" x14ac:dyDescent="0.25">
      <c r="X1601" s="37"/>
    </row>
    <row r="1602" spans="24:24" x14ac:dyDescent="0.25">
      <c r="X1602" s="37"/>
    </row>
    <row r="1603" spans="24:24" x14ac:dyDescent="0.25">
      <c r="X1603" s="37"/>
    </row>
    <row r="1604" spans="24:24" x14ac:dyDescent="0.25">
      <c r="X1604" s="37"/>
    </row>
    <row r="1605" spans="24:24" x14ac:dyDescent="0.25">
      <c r="X1605" s="37"/>
    </row>
    <row r="1606" spans="24:24" x14ac:dyDescent="0.25">
      <c r="X1606" s="37"/>
    </row>
    <row r="1607" spans="24:24" x14ac:dyDescent="0.25">
      <c r="X1607" s="37"/>
    </row>
    <row r="1608" spans="24:24" x14ac:dyDescent="0.25">
      <c r="X1608" s="37"/>
    </row>
    <row r="1609" spans="24:24" x14ac:dyDescent="0.25">
      <c r="X1609" s="37"/>
    </row>
    <row r="1610" spans="24:24" x14ac:dyDescent="0.25">
      <c r="X1610" s="37"/>
    </row>
    <row r="1611" spans="24:24" x14ac:dyDescent="0.25">
      <c r="X1611" s="37"/>
    </row>
    <row r="1612" spans="24:24" x14ac:dyDescent="0.25">
      <c r="X1612" s="37"/>
    </row>
    <row r="1613" spans="24:24" x14ac:dyDescent="0.25">
      <c r="X1613" s="37"/>
    </row>
    <row r="1614" spans="24:24" x14ac:dyDescent="0.25">
      <c r="X1614" s="37"/>
    </row>
    <row r="1615" spans="24:24" x14ac:dyDescent="0.25">
      <c r="X1615" s="37"/>
    </row>
    <row r="1616" spans="24:24" x14ac:dyDescent="0.25">
      <c r="X1616" s="37"/>
    </row>
    <row r="1617" spans="24:24" x14ac:dyDescent="0.25">
      <c r="X1617" s="37"/>
    </row>
    <row r="1618" spans="24:24" x14ac:dyDescent="0.25">
      <c r="X1618" s="37"/>
    </row>
    <row r="1619" spans="24:24" x14ac:dyDescent="0.25">
      <c r="X1619" s="37"/>
    </row>
    <row r="1620" spans="24:24" x14ac:dyDescent="0.25">
      <c r="X1620" s="37"/>
    </row>
    <row r="1621" spans="24:24" x14ac:dyDescent="0.25">
      <c r="X1621" s="37"/>
    </row>
    <row r="1622" spans="24:24" x14ac:dyDescent="0.25">
      <c r="X1622" s="37"/>
    </row>
    <row r="1623" spans="24:24" x14ac:dyDescent="0.25">
      <c r="X1623" s="37"/>
    </row>
    <row r="1624" spans="24:24" x14ac:dyDescent="0.25">
      <c r="X1624" s="37"/>
    </row>
    <row r="1625" spans="24:24" x14ac:dyDescent="0.25">
      <c r="X1625" s="37"/>
    </row>
    <row r="1626" spans="24:24" x14ac:dyDescent="0.25">
      <c r="X1626" s="37"/>
    </row>
    <row r="1627" spans="24:24" x14ac:dyDescent="0.25">
      <c r="X1627" s="37"/>
    </row>
    <row r="1628" spans="24:24" x14ac:dyDescent="0.25">
      <c r="X1628" s="37"/>
    </row>
    <row r="1629" spans="24:24" x14ac:dyDescent="0.25">
      <c r="X1629" s="37"/>
    </row>
    <row r="1630" spans="24:24" x14ac:dyDescent="0.25">
      <c r="X1630" s="37"/>
    </row>
    <row r="1631" spans="24:24" x14ac:dyDescent="0.25">
      <c r="X1631" s="37"/>
    </row>
    <row r="1632" spans="24:24" x14ac:dyDescent="0.25">
      <c r="X1632" s="37"/>
    </row>
    <row r="1633" spans="24:24" x14ac:dyDescent="0.25">
      <c r="X1633" s="37"/>
    </row>
    <row r="1634" spans="24:24" x14ac:dyDescent="0.25">
      <c r="X1634" s="37"/>
    </row>
    <row r="1635" spans="24:24" x14ac:dyDescent="0.25">
      <c r="X1635" s="37"/>
    </row>
    <row r="1636" spans="24:24" x14ac:dyDescent="0.25">
      <c r="X1636" s="37"/>
    </row>
    <row r="1637" spans="24:24" x14ac:dyDescent="0.25">
      <c r="X1637" s="37"/>
    </row>
    <row r="1638" spans="24:24" x14ac:dyDescent="0.25">
      <c r="X1638" s="37"/>
    </row>
    <row r="1639" spans="24:24" x14ac:dyDescent="0.25">
      <c r="X1639" s="37"/>
    </row>
    <row r="1640" spans="24:24" x14ac:dyDescent="0.25">
      <c r="X1640" s="37"/>
    </row>
    <row r="1641" spans="24:24" x14ac:dyDescent="0.25">
      <c r="X1641" s="37"/>
    </row>
    <row r="1642" spans="24:24" x14ac:dyDescent="0.25">
      <c r="X1642" s="37"/>
    </row>
    <row r="1643" spans="24:24" x14ac:dyDescent="0.25">
      <c r="X1643" s="37"/>
    </row>
    <row r="1644" spans="24:24" x14ac:dyDescent="0.25">
      <c r="X1644" s="37"/>
    </row>
    <row r="1645" spans="24:24" x14ac:dyDescent="0.25">
      <c r="X1645" s="37"/>
    </row>
    <row r="1646" spans="24:24" x14ac:dyDescent="0.25">
      <c r="X1646" s="37"/>
    </row>
    <row r="1647" spans="24:24" x14ac:dyDescent="0.25">
      <c r="X1647" s="37"/>
    </row>
    <row r="1648" spans="24:24" x14ac:dyDescent="0.25">
      <c r="X1648" s="37"/>
    </row>
    <row r="1649" spans="24:24" x14ac:dyDescent="0.25">
      <c r="X1649" s="37"/>
    </row>
    <row r="1650" spans="24:24" x14ac:dyDescent="0.25">
      <c r="X1650" s="37"/>
    </row>
    <row r="1651" spans="24:24" x14ac:dyDescent="0.25">
      <c r="X1651" s="37"/>
    </row>
    <row r="1652" spans="24:24" x14ac:dyDescent="0.25">
      <c r="X1652" s="37"/>
    </row>
    <row r="1653" spans="24:24" x14ac:dyDescent="0.25">
      <c r="X1653" s="37"/>
    </row>
    <row r="1654" spans="24:24" x14ac:dyDescent="0.25">
      <c r="X1654" s="37"/>
    </row>
    <row r="1655" spans="24:24" x14ac:dyDescent="0.25">
      <c r="X1655" s="37"/>
    </row>
    <row r="1656" spans="24:24" x14ac:dyDescent="0.25">
      <c r="X1656" s="37"/>
    </row>
    <row r="1657" spans="24:24" x14ac:dyDescent="0.25">
      <c r="X1657" s="37"/>
    </row>
    <row r="1658" spans="24:24" x14ac:dyDescent="0.25">
      <c r="X1658" s="37"/>
    </row>
    <row r="1659" spans="24:24" x14ac:dyDescent="0.25">
      <c r="X1659" s="37"/>
    </row>
    <row r="1660" spans="24:24" x14ac:dyDescent="0.25">
      <c r="X1660" s="37"/>
    </row>
    <row r="1661" spans="24:24" x14ac:dyDescent="0.25">
      <c r="X1661" s="37"/>
    </row>
    <row r="1662" spans="24:24" x14ac:dyDescent="0.25">
      <c r="X1662" s="37"/>
    </row>
    <row r="1663" spans="24:24" x14ac:dyDescent="0.25">
      <c r="X1663" s="37"/>
    </row>
    <row r="1664" spans="24:24" x14ac:dyDescent="0.25">
      <c r="X1664" s="37"/>
    </row>
    <row r="1665" spans="24:24" x14ac:dyDescent="0.25">
      <c r="X1665" s="37"/>
    </row>
    <row r="1666" spans="24:24" x14ac:dyDescent="0.25">
      <c r="X1666" s="37"/>
    </row>
    <row r="1667" spans="24:24" x14ac:dyDescent="0.25">
      <c r="X1667" s="37"/>
    </row>
    <row r="1668" spans="24:24" x14ac:dyDescent="0.25">
      <c r="X1668" s="37"/>
    </row>
    <row r="1669" spans="24:24" x14ac:dyDescent="0.25">
      <c r="X1669" s="37"/>
    </row>
    <row r="1670" spans="24:24" x14ac:dyDescent="0.25">
      <c r="X1670" s="37"/>
    </row>
    <row r="1671" spans="24:24" x14ac:dyDescent="0.25">
      <c r="X1671" s="37"/>
    </row>
    <row r="1672" spans="24:24" x14ac:dyDescent="0.25">
      <c r="X1672" s="37"/>
    </row>
    <row r="1673" spans="24:24" x14ac:dyDescent="0.25">
      <c r="X1673" s="37"/>
    </row>
    <row r="1674" spans="24:24" x14ac:dyDescent="0.25">
      <c r="X1674" s="37"/>
    </row>
    <row r="1675" spans="24:24" x14ac:dyDescent="0.25">
      <c r="X1675" s="37"/>
    </row>
    <row r="1676" spans="24:24" x14ac:dyDescent="0.25">
      <c r="X1676" s="37"/>
    </row>
    <row r="1677" spans="24:24" x14ac:dyDescent="0.25">
      <c r="X1677" s="37"/>
    </row>
    <row r="1678" spans="24:24" x14ac:dyDescent="0.25">
      <c r="X1678" s="37"/>
    </row>
    <row r="1679" spans="24:24" x14ac:dyDescent="0.25">
      <c r="X1679" s="37"/>
    </row>
    <row r="1680" spans="24:24" x14ac:dyDescent="0.25">
      <c r="X1680" s="37"/>
    </row>
    <row r="1681" spans="24:24" x14ac:dyDescent="0.25">
      <c r="X1681" s="37"/>
    </row>
    <row r="1682" spans="24:24" x14ac:dyDescent="0.25">
      <c r="X1682" s="37"/>
    </row>
    <row r="1683" spans="24:24" x14ac:dyDescent="0.25">
      <c r="X1683" s="37"/>
    </row>
    <row r="1684" spans="24:24" x14ac:dyDescent="0.25">
      <c r="X1684" s="37"/>
    </row>
    <row r="1685" spans="24:24" x14ac:dyDescent="0.25">
      <c r="X1685" s="37"/>
    </row>
    <row r="1686" spans="24:24" x14ac:dyDescent="0.25">
      <c r="X1686" s="37"/>
    </row>
    <row r="1687" spans="24:24" x14ac:dyDescent="0.25">
      <c r="X1687" s="37"/>
    </row>
    <row r="1688" spans="24:24" x14ac:dyDescent="0.25">
      <c r="X1688" s="37"/>
    </row>
    <row r="1689" spans="24:24" x14ac:dyDescent="0.25">
      <c r="X1689" s="37"/>
    </row>
    <row r="1690" spans="24:24" x14ac:dyDescent="0.25">
      <c r="X1690" s="37"/>
    </row>
    <row r="1691" spans="24:24" x14ac:dyDescent="0.25">
      <c r="X1691" s="37"/>
    </row>
    <row r="1692" spans="24:24" x14ac:dyDescent="0.25">
      <c r="X1692" s="37"/>
    </row>
    <row r="1693" spans="24:24" x14ac:dyDescent="0.25">
      <c r="X1693" s="37"/>
    </row>
    <row r="1694" spans="24:24" x14ac:dyDescent="0.25">
      <c r="X1694" s="37"/>
    </row>
    <row r="1695" spans="24:24" x14ac:dyDescent="0.25">
      <c r="X1695" s="37"/>
    </row>
    <row r="1696" spans="24:24" x14ac:dyDescent="0.25">
      <c r="X1696" s="37"/>
    </row>
    <row r="1697" spans="24:24" x14ac:dyDescent="0.25">
      <c r="X1697" s="37"/>
    </row>
    <row r="1698" spans="24:24" x14ac:dyDescent="0.25">
      <c r="X1698" s="37"/>
    </row>
    <row r="1699" spans="24:24" x14ac:dyDescent="0.25">
      <c r="X1699" s="37"/>
    </row>
    <row r="1700" spans="24:24" x14ac:dyDescent="0.25">
      <c r="X1700" s="37"/>
    </row>
    <row r="1701" spans="24:24" x14ac:dyDescent="0.25">
      <c r="X1701" s="37"/>
    </row>
    <row r="1702" spans="24:24" x14ac:dyDescent="0.25">
      <c r="X1702" s="37"/>
    </row>
    <row r="1703" spans="24:24" x14ac:dyDescent="0.25">
      <c r="X1703" s="37"/>
    </row>
    <row r="1704" spans="24:24" x14ac:dyDescent="0.25">
      <c r="X1704" s="37"/>
    </row>
    <row r="1705" spans="24:24" x14ac:dyDescent="0.25">
      <c r="X1705" s="37"/>
    </row>
    <row r="1706" spans="24:24" x14ac:dyDescent="0.25">
      <c r="X1706" s="37"/>
    </row>
    <row r="1707" spans="24:24" x14ac:dyDescent="0.25">
      <c r="X1707" s="37"/>
    </row>
    <row r="1708" spans="24:24" x14ac:dyDescent="0.25">
      <c r="X1708" s="37"/>
    </row>
    <row r="1709" spans="24:24" x14ac:dyDescent="0.25">
      <c r="X1709" s="37"/>
    </row>
    <row r="1710" spans="24:24" x14ac:dyDescent="0.25">
      <c r="X1710" s="37"/>
    </row>
    <row r="1711" spans="24:24" x14ac:dyDescent="0.25">
      <c r="X1711" s="37"/>
    </row>
    <row r="1712" spans="24:24" x14ac:dyDescent="0.25">
      <c r="X1712" s="37"/>
    </row>
    <row r="1713" spans="24:24" x14ac:dyDescent="0.25">
      <c r="X1713" s="37"/>
    </row>
    <row r="1714" spans="24:24" x14ac:dyDescent="0.25">
      <c r="X1714" s="37"/>
    </row>
    <row r="1715" spans="24:24" x14ac:dyDescent="0.25">
      <c r="X1715" s="37"/>
    </row>
    <row r="1716" spans="24:24" x14ac:dyDescent="0.25">
      <c r="X1716" s="37"/>
    </row>
    <row r="1717" spans="24:24" x14ac:dyDescent="0.25">
      <c r="X1717" s="37"/>
    </row>
    <row r="1718" spans="24:24" x14ac:dyDescent="0.25">
      <c r="X1718" s="37"/>
    </row>
    <row r="1719" spans="24:24" x14ac:dyDescent="0.25">
      <c r="X1719" s="37"/>
    </row>
    <row r="1720" spans="24:24" x14ac:dyDescent="0.25">
      <c r="X1720" s="37"/>
    </row>
    <row r="1721" spans="24:24" x14ac:dyDescent="0.25">
      <c r="X1721" s="37"/>
    </row>
    <row r="1722" spans="24:24" x14ac:dyDescent="0.25">
      <c r="X1722" s="37"/>
    </row>
    <row r="1723" spans="24:24" x14ac:dyDescent="0.25">
      <c r="X1723" s="37"/>
    </row>
    <row r="1724" spans="24:24" x14ac:dyDescent="0.25">
      <c r="X1724" s="37"/>
    </row>
    <row r="1725" spans="24:24" x14ac:dyDescent="0.25">
      <c r="X1725" s="37"/>
    </row>
    <row r="1726" spans="24:24" x14ac:dyDescent="0.25">
      <c r="X1726" s="37"/>
    </row>
    <row r="1727" spans="24:24" x14ac:dyDescent="0.25">
      <c r="X1727" s="37"/>
    </row>
    <row r="1728" spans="24:24" x14ac:dyDescent="0.25">
      <c r="X1728" s="37"/>
    </row>
    <row r="1729" spans="24:24" x14ac:dyDescent="0.25">
      <c r="X1729" s="37"/>
    </row>
    <row r="1730" spans="24:24" x14ac:dyDescent="0.25">
      <c r="X1730" s="37"/>
    </row>
    <row r="1731" spans="24:24" x14ac:dyDescent="0.25">
      <c r="X1731" s="37"/>
    </row>
    <row r="1732" spans="24:24" x14ac:dyDescent="0.25">
      <c r="X1732" s="37"/>
    </row>
    <row r="1733" spans="24:24" x14ac:dyDescent="0.25">
      <c r="X1733" s="37"/>
    </row>
    <row r="1734" spans="24:24" x14ac:dyDescent="0.25">
      <c r="X1734" s="37"/>
    </row>
    <row r="1735" spans="24:24" x14ac:dyDescent="0.25">
      <c r="X1735" s="37"/>
    </row>
    <row r="1736" spans="24:24" x14ac:dyDescent="0.25">
      <c r="X1736" s="37"/>
    </row>
    <row r="1737" spans="24:24" x14ac:dyDescent="0.25">
      <c r="X1737" s="37"/>
    </row>
    <row r="1738" spans="24:24" x14ac:dyDescent="0.25">
      <c r="X1738" s="37"/>
    </row>
    <row r="1739" spans="24:24" x14ac:dyDescent="0.25">
      <c r="X1739" s="37"/>
    </row>
    <row r="1740" spans="24:24" x14ac:dyDescent="0.25">
      <c r="X1740" s="37"/>
    </row>
    <row r="1741" spans="24:24" x14ac:dyDescent="0.25">
      <c r="X1741" s="37"/>
    </row>
    <row r="1742" spans="24:24" x14ac:dyDescent="0.25">
      <c r="X1742" s="37"/>
    </row>
    <row r="1743" spans="24:24" x14ac:dyDescent="0.25">
      <c r="X1743" s="37"/>
    </row>
    <row r="1744" spans="24:24" x14ac:dyDescent="0.25">
      <c r="X1744" s="37"/>
    </row>
    <row r="1745" spans="24:24" x14ac:dyDescent="0.25">
      <c r="X1745" s="37"/>
    </row>
    <row r="1746" spans="24:24" x14ac:dyDescent="0.25">
      <c r="X1746" s="37"/>
    </row>
    <row r="1747" spans="24:24" x14ac:dyDescent="0.25">
      <c r="X1747" s="37"/>
    </row>
    <row r="1748" spans="24:24" x14ac:dyDescent="0.25">
      <c r="X1748" s="37"/>
    </row>
    <row r="1749" spans="24:24" x14ac:dyDescent="0.25">
      <c r="X1749" s="37"/>
    </row>
    <row r="1750" spans="24:24" x14ac:dyDescent="0.25">
      <c r="X1750" s="37"/>
    </row>
    <row r="1751" spans="24:24" x14ac:dyDescent="0.25">
      <c r="X1751" s="37"/>
    </row>
    <row r="1752" spans="24:24" x14ac:dyDescent="0.25">
      <c r="X1752" s="37"/>
    </row>
    <row r="1753" spans="24:24" x14ac:dyDescent="0.25">
      <c r="X1753" s="37"/>
    </row>
    <row r="1754" spans="24:24" x14ac:dyDescent="0.25">
      <c r="X1754" s="37"/>
    </row>
    <row r="1755" spans="24:24" x14ac:dyDescent="0.25">
      <c r="X1755" s="37"/>
    </row>
    <row r="1756" spans="24:24" x14ac:dyDescent="0.25">
      <c r="X1756" s="37"/>
    </row>
    <row r="1757" spans="24:24" x14ac:dyDescent="0.25">
      <c r="X1757" s="37"/>
    </row>
    <row r="1758" spans="24:24" x14ac:dyDescent="0.25">
      <c r="X1758" s="37"/>
    </row>
    <row r="1759" spans="24:24" x14ac:dyDescent="0.25">
      <c r="X1759" s="37"/>
    </row>
    <row r="1760" spans="24:24" x14ac:dyDescent="0.25">
      <c r="X1760" s="37"/>
    </row>
    <row r="1761" spans="24:24" x14ac:dyDescent="0.25">
      <c r="X1761" s="37"/>
    </row>
    <row r="1762" spans="24:24" x14ac:dyDescent="0.25">
      <c r="X1762" s="37"/>
    </row>
    <row r="1763" spans="24:24" x14ac:dyDescent="0.25">
      <c r="X1763" s="37"/>
    </row>
    <row r="1764" spans="24:24" x14ac:dyDescent="0.25">
      <c r="X1764" s="37"/>
    </row>
    <row r="1765" spans="24:24" x14ac:dyDescent="0.25">
      <c r="X1765" s="37"/>
    </row>
    <row r="1766" spans="24:24" x14ac:dyDescent="0.25">
      <c r="X1766" s="37"/>
    </row>
    <row r="1767" spans="24:24" x14ac:dyDescent="0.25">
      <c r="X1767" s="37"/>
    </row>
    <row r="1768" spans="24:24" x14ac:dyDescent="0.25">
      <c r="X1768" s="37"/>
    </row>
    <row r="1769" spans="24:24" x14ac:dyDescent="0.25">
      <c r="X1769" s="37"/>
    </row>
    <row r="1770" spans="24:24" x14ac:dyDescent="0.25">
      <c r="X1770" s="37"/>
    </row>
    <row r="1771" spans="24:24" x14ac:dyDescent="0.25">
      <c r="X1771" s="37"/>
    </row>
    <row r="1772" spans="24:24" x14ac:dyDescent="0.25">
      <c r="X1772" s="37"/>
    </row>
    <row r="1773" spans="24:24" x14ac:dyDescent="0.25">
      <c r="X1773" s="37"/>
    </row>
    <row r="1774" spans="24:24" x14ac:dyDescent="0.25">
      <c r="X1774" s="37"/>
    </row>
    <row r="1775" spans="24:24" x14ac:dyDescent="0.25">
      <c r="X1775" s="37"/>
    </row>
    <row r="1776" spans="24:24" x14ac:dyDescent="0.25">
      <c r="X1776" s="37"/>
    </row>
    <row r="1777" spans="24:24" x14ac:dyDescent="0.25">
      <c r="X1777" s="37"/>
    </row>
    <row r="1778" spans="24:24" x14ac:dyDescent="0.25">
      <c r="X1778" s="37"/>
    </row>
    <row r="1779" spans="24:24" x14ac:dyDescent="0.25">
      <c r="X1779" s="37"/>
    </row>
    <row r="1780" spans="24:24" x14ac:dyDescent="0.25">
      <c r="X1780" s="37"/>
    </row>
    <row r="1781" spans="24:24" x14ac:dyDescent="0.25">
      <c r="X1781" s="37"/>
    </row>
    <row r="1782" spans="24:24" x14ac:dyDescent="0.25">
      <c r="X1782" s="37"/>
    </row>
    <row r="1783" spans="24:24" x14ac:dyDescent="0.25">
      <c r="X1783" s="37"/>
    </row>
    <row r="1784" spans="24:24" x14ac:dyDescent="0.25">
      <c r="X1784" s="37"/>
    </row>
    <row r="1785" spans="24:24" x14ac:dyDescent="0.25">
      <c r="X1785" s="37"/>
    </row>
    <row r="1786" spans="24:24" x14ac:dyDescent="0.25">
      <c r="X1786" s="37"/>
    </row>
    <row r="1787" spans="24:24" x14ac:dyDescent="0.25">
      <c r="X1787" s="37"/>
    </row>
    <row r="1788" spans="24:24" x14ac:dyDescent="0.25">
      <c r="X1788" s="37"/>
    </row>
    <row r="1789" spans="24:24" x14ac:dyDescent="0.25">
      <c r="X1789" s="37"/>
    </row>
    <row r="1790" spans="24:24" x14ac:dyDescent="0.25">
      <c r="X1790" s="37"/>
    </row>
    <row r="1791" spans="24:24" x14ac:dyDescent="0.25">
      <c r="X1791" s="37"/>
    </row>
    <row r="1792" spans="24:24" x14ac:dyDescent="0.25">
      <c r="X1792" s="37"/>
    </row>
    <row r="1793" spans="24:24" x14ac:dyDescent="0.25">
      <c r="X1793" s="37"/>
    </row>
    <row r="1794" spans="24:24" x14ac:dyDescent="0.25">
      <c r="X1794" s="37"/>
    </row>
    <row r="1795" spans="24:24" x14ac:dyDescent="0.25">
      <c r="X1795" s="37"/>
    </row>
    <row r="1796" spans="24:24" x14ac:dyDescent="0.25">
      <c r="X1796" s="37"/>
    </row>
    <row r="1797" spans="24:24" x14ac:dyDescent="0.25">
      <c r="X1797" s="37"/>
    </row>
    <row r="1798" spans="24:24" x14ac:dyDescent="0.25">
      <c r="X1798" s="37"/>
    </row>
    <row r="1799" spans="24:24" x14ac:dyDescent="0.25">
      <c r="X1799" s="37"/>
    </row>
    <row r="1800" spans="24:24" x14ac:dyDescent="0.25">
      <c r="X1800" s="37"/>
    </row>
    <row r="1801" spans="24:24" x14ac:dyDescent="0.25">
      <c r="X1801" s="37"/>
    </row>
    <row r="1802" spans="24:24" x14ac:dyDescent="0.25">
      <c r="X1802" s="37"/>
    </row>
    <row r="1803" spans="24:24" x14ac:dyDescent="0.25">
      <c r="X1803" s="37"/>
    </row>
    <row r="1804" spans="24:24" x14ac:dyDescent="0.25">
      <c r="X1804" s="37"/>
    </row>
    <row r="1805" spans="24:24" x14ac:dyDescent="0.25">
      <c r="X1805" s="37"/>
    </row>
    <row r="1806" spans="24:24" x14ac:dyDescent="0.25">
      <c r="X1806" s="37"/>
    </row>
    <row r="1807" spans="24:24" x14ac:dyDescent="0.25">
      <c r="X1807" s="37"/>
    </row>
    <row r="1808" spans="24:24" x14ac:dyDescent="0.25">
      <c r="X1808" s="37"/>
    </row>
    <row r="1809" spans="24:24" x14ac:dyDescent="0.25">
      <c r="X1809" s="37"/>
    </row>
    <row r="1810" spans="24:24" x14ac:dyDescent="0.25">
      <c r="X1810" s="37"/>
    </row>
    <row r="1811" spans="24:24" x14ac:dyDescent="0.25">
      <c r="X1811" s="37"/>
    </row>
    <row r="1812" spans="24:24" x14ac:dyDescent="0.25">
      <c r="X1812" s="37"/>
    </row>
    <row r="1813" spans="24:24" x14ac:dyDescent="0.25">
      <c r="X1813" s="37"/>
    </row>
    <row r="1814" spans="24:24" x14ac:dyDescent="0.25">
      <c r="X1814" s="37"/>
    </row>
    <row r="1815" spans="24:24" x14ac:dyDescent="0.25">
      <c r="X1815" s="37"/>
    </row>
    <row r="1816" spans="24:24" x14ac:dyDescent="0.25">
      <c r="X1816" s="37"/>
    </row>
    <row r="1817" spans="24:24" x14ac:dyDescent="0.25">
      <c r="X1817" s="37"/>
    </row>
    <row r="1818" spans="24:24" x14ac:dyDescent="0.25">
      <c r="X1818" s="37"/>
    </row>
    <row r="1819" spans="24:24" x14ac:dyDescent="0.25">
      <c r="X1819" s="37"/>
    </row>
    <row r="1820" spans="24:24" x14ac:dyDescent="0.25">
      <c r="X1820" s="37"/>
    </row>
    <row r="1821" spans="24:24" x14ac:dyDescent="0.25">
      <c r="X1821" s="37"/>
    </row>
    <row r="1822" spans="24:24" x14ac:dyDescent="0.25">
      <c r="X1822" s="37"/>
    </row>
    <row r="1823" spans="24:24" x14ac:dyDescent="0.25">
      <c r="X1823" s="37"/>
    </row>
    <row r="1824" spans="24:24" x14ac:dyDescent="0.25">
      <c r="X1824" s="37"/>
    </row>
    <row r="1825" spans="24:24" x14ac:dyDescent="0.25">
      <c r="X1825" s="37"/>
    </row>
    <row r="1826" spans="24:24" x14ac:dyDescent="0.25">
      <c r="X1826" s="37"/>
    </row>
    <row r="1827" spans="24:24" x14ac:dyDescent="0.25">
      <c r="X1827" s="37"/>
    </row>
    <row r="1828" spans="24:24" x14ac:dyDescent="0.25">
      <c r="X1828" s="37"/>
    </row>
    <row r="1829" spans="24:24" x14ac:dyDescent="0.25">
      <c r="X1829" s="37"/>
    </row>
    <row r="1830" spans="24:24" x14ac:dyDescent="0.25">
      <c r="X1830" s="37"/>
    </row>
    <row r="1831" spans="24:24" x14ac:dyDescent="0.25">
      <c r="X1831" s="37"/>
    </row>
    <row r="1832" spans="24:24" x14ac:dyDescent="0.25">
      <c r="X1832" s="37"/>
    </row>
    <row r="1833" spans="24:24" x14ac:dyDescent="0.25">
      <c r="X1833" s="37"/>
    </row>
    <row r="1834" spans="24:24" x14ac:dyDescent="0.25">
      <c r="X1834" s="37"/>
    </row>
    <row r="1835" spans="24:24" x14ac:dyDescent="0.25">
      <c r="X1835" s="37"/>
    </row>
    <row r="1836" spans="24:24" x14ac:dyDescent="0.25">
      <c r="X1836" s="37"/>
    </row>
    <row r="1837" spans="24:24" x14ac:dyDescent="0.25">
      <c r="X1837" s="37"/>
    </row>
    <row r="1838" spans="24:24" x14ac:dyDescent="0.25">
      <c r="X1838" s="37"/>
    </row>
    <row r="1839" spans="24:24" x14ac:dyDescent="0.25">
      <c r="X1839" s="37"/>
    </row>
    <row r="1840" spans="24:24" x14ac:dyDescent="0.25">
      <c r="X1840" s="37"/>
    </row>
    <row r="1841" spans="24:24" x14ac:dyDescent="0.25">
      <c r="X1841" s="37"/>
    </row>
    <row r="1842" spans="24:24" x14ac:dyDescent="0.25">
      <c r="X1842" s="37"/>
    </row>
    <row r="1843" spans="24:24" x14ac:dyDescent="0.25">
      <c r="X1843" s="37"/>
    </row>
    <row r="1844" spans="24:24" x14ac:dyDescent="0.25">
      <c r="X1844" s="37"/>
    </row>
    <row r="1845" spans="24:24" x14ac:dyDescent="0.25">
      <c r="X1845" s="37"/>
    </row>
    <row r="1846" spans="24:24" x14ac:dyDescent="0.25">
      <c r="X1846" s="37"/>
    </row>
    <row r="1847" spans="24:24" x14ac:dyDescent="0.25">
      <c r="X1847" s="37"/>
    </row>
    <row r="1848" spans="24:24" x14ac:dyDescent="0.25">
      <c r="X1848" s="37"/>
    </row>
    <row r="1849" spans="24:24" x14ac:dyDescent="0.25">
      <c r="X1849" s="37"/>
    </row>
    <row r="1850" spans="24:24" x14ac:dyDescent="0.25">
      <c r="X1850" s="37"/>
    </row>
    <row r="1851" spans="24:24" x14ac:dyDescent="0.25">
      <c r="X1851" s="37"/>
    </row>
    <row r="1852" spans="24:24" x14ac:dyDescent="0.25">
      <c r="X1852" s="37"/>
    </row>
    <row r="1853" spans="24:24" x14ac:dyDescent="0.25">
      <c r="X1853" s="37"/>
    </row>
    <row r="1854" spans="24:24" x14ac:dyDescent="0.25">
      <c r="X1854" s="37"/>
    </row>
    <row r="1855" spans="24:24" x14ac:dyDescent="0.25">
      <c r="X1855" s="37"/>
    </row>
    <row r="1856" spans="24:24" x14ac:dyDescent="0.25">
      <c r="X1856" s="37"/>
    </row>
    <row r="1857" spans="24:24" x14ac:dyDescent="0.25">
      <c r="X1857" s="37"/>
    </row>
    <row r="1858" spans="24:24" x14ac:dyDescent="0.25">
      <c r="X1858" s="37"/>
    </row>
    <row r="1859" spans="24:24" x14ac:dyDescent="0.25">
      <c r="X1859" s="37"/>
    </row>
    <row r="1860" spans="24:24" x14ac:dyDescent="0.25">
      <c r="X1860" s="37"/>
    </row>
    <row r="1861" spans="24:24" x14ac:dyDescent="0.25">
      <c r="X1861" s="37"/>
    </row>
    <row r="1862" spans="24:24" x14ac:dyDescent="0.25">
      <c r="X1862" s="37"/>
    </row>
    <row r="1863" spans="24:24" x14ac:dyDescent="0.25">
      <c r="X1863" s="37"/>
    </row>
    <row r="1864" spans="24:24" x14ac:dyDescent="0.25">
      <c r="X1864" s="37"/>
    </row>
    <row r="1865" spans="24:24" x14ac:dyDescent="0.25">
      <c r="X1865" s="37"/>
    </row>
    <row r="1866" spans="24:24" x14ac:dyDescent="0.25">
      <c r="X1866" s="37"/>
    </row>
    <row r="1867" spans="24:24" x14ac:dyDescent="0.25">
      <c r="X1867" s="37"/>
    </row>
    <row r="1868" spans="24:24" x14ac:dyDescent="0.25">
      <c r="X1868" s="37"/>
    </row>
    <row r="1869" spans="24:24" x14ac:dyDescent="0.25">
      <c r="X1869" s="37"/>
    </row>
    <row r="1870" spans="24:24" x14ac:dyDescent="0.25">
      <c r="X1870" s="37"/>
    </row>
    <row r="1871" spans="24:24" x14ac:dyDescent="0.25">
      <c r="X1871" s="37"/>
    </row>
    <row r="1872" spans="24:24" x14ac:dyDescent="0.25">
      <c r="X1872" s="37"/>
    </row>
    <row r="1873" spans="24:24" x14ac:dyDescent="0.25">
      <c r="X1873" s="37"/>
    </row>
    <row r="1874" spans="24:24" x14ac:dyDescent="0.25">
      <c r="X1874" s="37"/>
    </row>
    <row r="1875" spans="24:24" x14ac:dyDescent="0.25">
      <c r="X1875" s="37"/>
    </row>
    <row r="1876" spans="24:24" x14ac:dyDescent="0.25">
      <c r="X1876" s="37"/>
    </row>
    <row r="1877" spans="24:24" x14ac:dyDescent="0.25">
      <c r="X1877" s="37"/>
    </row>
    <row r="1878" spans="24:24" x14ac:dyDescent="0.25">
      <c r="X1878" s="37"/>
    </row>
    <row r="1879" spans="24:24" x14ac:dyDescent="0.25">
      <c r="X1879" s="37"/>
    </row>
    <row r="1880" spans="24:24" x14ac:dyDescent="0.25">
      <c r="X1880" s="37"/>
    </row>
    <row r="1881" spans="24:24" x14ac:dyDescent="0.25">
      <c r="X1881" s="37"/>
    </row>
    <row r="1882" spans="24:24" x14ac:dyDescent="0.25">
      <c r="X1882" s="37"/>
    </row>
    <row r="1883" spans="24:24" x14ac:dyDescent="0.25">
      <c r="X1883" s="37"/>
    </row>
    <row r="1884" spans="24:24" x14ac:dyDescent="0.25">
      <c r="X1884" s="37"/>
    </row>
    <row r="1885" spans="24:24" x14ac:dyDescent="0.25">
      <c r="X1885" s="37"/>
    </row>
    <row r="1886" spans="24:24" x14ac:dyDescent="0.25">
      <c r="X1886" s="37"/>
    </row>
    <row r="1887" spans="24:24" x14ac:dyDescent="0.25">
      <c r="X1887" s="37"/>
    </row>
    <row r="1888" spans="24:24" x14ac:dyDescent="0.25">
      <c r="X1888" s="37"/>
    </row>
    <row r="1889" spans="24:24" x14ac:dyDescent="0.25">
      <c r="X1889" s="37"/>
    </row>
    <row r="1890" spans="24:24" x14ac:dyDescent="0.25">
      <c r="X1890" s="37"/>
    </row>
    <row r="1891" spans="24:24" x14ac:dyDescent="0.25">
      <c r="X1891" s="37"/>
    </row>
    <row r="1892" spans="24:24" x14ac:dyDescent="0.25">
      <c r="X1892" s="37"/>
    </row>
    <row r="1893" spans="24:24" x14ac:dyDescent="0.25">
      <c r="X1893" s="37"/>
    </row>
    <row r="1894" spans="24:24" x14ac:dyDescent="0.25">
      <c r="X1894" s="37"/>
    </row>
    <row r="1895" spans="24:24" x14ac:dyDescent="0.25">
      <c r="X1895" s="37"/>
    </row>
    <row r="1896" spans="24:24" x14ac:dyDescent="0.25">
      <c r="X1896" s="37"/>
    </row>
    <row r="1897" spans="24:24" x14ac:dyDescent="0.25">
      <c r="X1897" s="37"/>
    </row>
    <row r="1898" spans="24:24" x14ac:dyDescent="0.25">
      <c r="X1898" s="37"/>
    </row>
    <row r="1899" spans="24:24" x14ac:dyDescent="0.25">
      <c r="X1899" s="37"/>
    </row>
    <row r="1900" spans="24:24" x14ac:dyDescent="0.25">
      <c r="X1900" s="37"/>
    </row>
    <row r="1901" spans="24:24" x14ac:dyDescent="0.25">
      <c r="X1901" s="37"/>
    </row>
    <row r="1902" spans="24:24" x14ac:dyDescent="0.25">
      <c r="X1902" s="37"/>
    </row>
    <row r="1903" spans="24:24" x14ac:dyDescent="0.25">
      <c r="X1903" s="37"/>
    </row>
    <row r="1904" spans="24:24" x14ac:dyDescent="0.25">
      <c r="X1904" s="37"/>
    </row>
    <row r="1905" spans="24:24" x14ac:dyDescent="0.25">
      <c r="X1905" s="37"/>
    </row>
    <row r="1906" spans="24:24" x14ac:dyDescent="0.25">
      <c r="X1906" s="37"/>
    </row>
    <row r="1907" spans="24:24" x14ac:dyDescent="0.25">
      <c r="X1907" s="37"/>
    </row>
    <row r="1908" spans="24:24" x14ac:dyDescent="0.25">
      <c r="X1908" s="37"/>
    </row>
    <row r="1909" spans="24:24" x14ac:dyDescent="0.25">
      <c r="X1909" s="37"/>
    </row>
    <row r="1910" spans="24:24" x14ac:dyDescent="0.25">
      <c r="X1910" s="37"/>
    </row>
    <row r="1911" spans="24:24" x14ac:dyDescent="0.25">
      <c r="X1911" s="37"/>
    </row>
    <row r="1912" spans="24:24" x14ac:dyDescent="0.25">
      <c r="X1912" s="37"/>
    </row>
    <row r="1913" spans="24:24" x14ac:dyDescent="0.25">
      <c r="X1913" s="37"/>
    </row>
    <row r="1914" spans="24:24" x14ac:dyDescent="0.25">
      <c r="X1914" s="37"/>
    </row>
    <row r="1915" spans="24:24" x14ac:dyDescent="0.25">
      <c r="X1915" s="37"/>
    </row>
    <row r="1916" spans="24:24" x14ac:dyDescent="0.25">
      <c r="X1916" s="37"/>
    </row>
    <row r="1917" spans="24:24" x14ac:dyDescent="0.25">
      <c r="X1917" s="37"/>
    </row>
    <row r="1918" spans="24:24" x14ac:dyDescent="0.25">
      <c r="X1918" s="37"/>
    </row>
    <row r="1919" spans="24:24" x14ac:dyDescent="0.25">
      <c r="X1919" s="37"/>
    </row>
    <row r="1920" spans="24:24" x14ac:dyDescent="0.25">
      <c r="X1920" s="37"/>
    </row>
    <row r="1921" spans="24:24" x14ac:dyDescent="0.25">
      <c r="X1921" s="37"/>
    </row>
    <row r="1922" spans="24:24" x14ac:dyDescent="0.25">
      <c r="X1922" s="37"/>
    </row>
    <row r="1923" spans="24:24" x14ac:dyDescent="0.25">
      <c r="X1923" s="37"/>
    </row>
    <row r="1924" spans="24:24" x14ac:dyDescent="0.25">
      <c r="X1924" s="37"/>
    </row>
    <row r="1925" spans="24:24" x14ac:dyDescent="0.25">
      <c r="X1925" s="37"/>
    </row>
    <row r="1926" spans="24:24" x14ac:dyDescent="0.25">
      <c r="X1926" s="37"/>
    </row>
    <row r="1927" spans="24:24" x14ac:dyDescent="0.25">
      <c r="X1927" s="37"/>
    </row>
    <row r="1928" spans="24:24" x14ac:dyDescent="0.25">
      <c r="X1928" s="37"/>
    </row>
    <row r="1929" spans="24:24" x14ac:dyDescent="0.25">
      <c r="X1929" s="37"/>
    </row>
    <row r="1930" spans="24:24" x14ac:dyDescent="0.25">
      <c r="X1930" s="37"/>
    </row>
    <row r="1931" spans="24:24" x14ac:dyDescent="0.25">
      <c r="X1931" s="37"/>
    </row>
    <row r="1932" spans="24:24" x14ac:dyDescent="0.25">
      <c r="X1932" s="37"/>
    </row>
    <row r="1933" spans="24:24" x14ac:dyDescent="0.25">
      <c r="X1933" s="37"/>
    </row>
    <row r="1934" spans="24:24" x14ac:dyDescent="0.25">
      <c r="X1934" s="37"/>
    </row>
    <row r="1935" spans="24:24" x14ac:dyDescent="0.25">
      <c r="X1935" s="37"/>
    </row>
    <row r="1936" spans="24:24" x14ac:dyDescent="0.25">
      <c r="X1936" s="37"/>
    </row>
    <row r="1937" spans="24:24" x14ac:dyDescent="0.25">
      <c r="X1937" s="37"/>
    </row>
    <row r="1938" spans="24:24" x14ac:dyDescent="0.25">
      <c r="X1938" s="37"/>
    </row>
    <row r="1939" spans="24:24" x14ac:dyDescent="0.25">
      <c r="X1939" s="37"/>
    </row>
    <row r="1940" spans="24:24" x14ac:dyDescent="0.25">
      <c r="X1940" s="37"/>
    </row>
    <row r="1941" spans="24:24" x14ac:dyDescent="0.25">
      <c r="X1941" s="37"/>
    </row>
    <row r="1942" spans="24:24" x14ac:dyDescent="0.25">
      <c r="X1942" s="37"/>
    </row>
    <row r="1943" spans="24:24" x14ac:dyDescent="0.25">
      <c r="X1943" s="37"/>
    </row>
    <row r="1944" spans="24:24" x14ac:dyDescent="0.25">
      <c r="X1944" s="37"/>
    </row>
    <row r="1945" spans="24:24" x14ac:dyDescent="0.25">
      <c r="X1945" s="37"/>
    </row>
    <row r="1946" spans="24:24" x14ac:dyDescent="0.25">
      <c r="X1946" s="37"/>
    </row>
    <row r="1947" spans="24:24" x14ac:dyDescent="0.25">
      <c r="X1947" s="37"/>
    </row>
    <row r="1948" spans="24:24" x14ac:dyDescent="0.25">
      <c r="X1948" s="37"/>
    </row>
    <row r="1949" spans="24:24" x14ac:dyDescent="0.25">
      <c r="X1949" s="37"/>
    </row>
    <row r="1950" spans="24:24" x14ac:dyDescent="0.25">
      <c r="X1950" s="37"/>
    </row>
    <row r="1951" spans="24:24" x14ac:dyDescent="0.25">
      <c r="X1951" s="37"/>
    </row>
    <row r="1952" spans="24:24" x14ac:dyDescent="0.25">
      <c r="X1952" s="37"/>
    </row>
    <row r="1953" spans="24:24" x14ac:dyDescent="0.25">
      <c r="X1953" s="37"/>
    </row>
    <row r="1954" spans="24:24" x14ac:dyDescent="0.25">
      <c r="X1954" s="37"/>
    </row>
    <row r="1955" spans="24:24" x14ac:dyDescent="0.25">
      <c r="X1955" s="37"/>
    </row>
    <row r="1956" spans="24:24" x14ac:dyDescent="0.25">
      <c r="X1956" s="37"/>
    </row>
    <row r="1957" spans="24:24" x14ac:dyDescent="0.25">
      <c r="X1957" s="37"/>
    </row>
    <row r="1958" spans="24:24" x14ac:dyDescent="0.25">
      <c r="X1958" s="37"/>
    </row>
    <row r="1959" spans="24:24" x14ac:dyDescent="0.25">
      <c r="X1959" s="37"/>
    </row>
    <row r="1960" spans="24:24" x14ac:dyDescent="0.25">
      <c r="X1960" s="37"/>
    </row>
    <row r="1961" spans="24:24" x14ac:dyDescent="0.25">
      <c r="X1961" s="37"/>
    </row>
    <row r="1962" spans="24:24" x14ac:dyDescent="0.25">
      <c r="X1962" s="37"/>
    </row>
    <row r="1963" spans="24:24" x14ac:dyDescent="0.25">
      <c r="X1963" s="37"/>
    </row>
    <row r="1964" spans="24:24" x14ac:dyDescent="0.25">
      <c r="X1964" s="37"/>
    </row>
    <row r="1965" spans="24:24" x14ac:dyDescent="0.25">
      <c r="X1965" s="37"/>
    </row>
    <row r="1966" spans="24:24" x14ac:dyDescent="0.25">
      <c r="X1966" s="37"/>
    </row>
    <row r="1967" spans="24:24" x14ac:dyDescent="0.25">
      <c r="X1967" s="37"/>
    </row>
    <row r="1968" spans="24:24" x14ac:dyDescent="0.25">
      <c r="X1968" s="37"/>
    </row>
    <row r="1969" spans="24:24" x14ac:dyDescent="0.25">
      <c r="X1969" s="37"/>
    </row>
    <row r="1970" spans="24:24" x14ac:dyDescent="0.25">
      <c r="X1970" s="37"/>
    </row>
    <row r="1971" spans="24:24" x14ac:dyDescent="0.25">
      <c r="X1971" s="37"/>
    </row>
    <row r="1972" spans="24:24" x14ac:dyDescent="0.25">
      <c r="X1972" s="37"/>
    </row>
    <row r="1973" spans="24:24" x14ac:dyDescent="0.25">
      <c r="X1973" s="37"/>
    </row>
    <row r="1974" spans="24:24" x14ac:dyDescent="0.25">
      <c r="X1974" s="37"/>
    </row>
    <row r="1975" spans="24:24" x14ac:dyDescent="0.25">
      <c r="X1975" s="37"/>
    </row>
    <row r="1976" spans="24:24" x14ac:dyDescent="0.25">
      <c r="X1976" s="37"/>
    </row>
    <row r="1977" spans="24:24" x14ac:dyDescent="0.25">
      <c r="X1977" s="37"/>
    </row>
    <row r="1978" spans="24:24" x14ac:dyDescent="0.25">
      <c r="X1978" s="37"/>
    </row>
    <row r="1979" spans="24:24" x14ac:dyDescent="0.25">
      <c r="X1979" s="37"/>
    </row>
    <row r="1980" spans="24:24" x14ac:dyDescent="0.25">
      <c r="X1980" s="37"/>
    </row>
    <row r="1981" spans="24:24" x14ac:dyDescent="0.25">
      <c r="X1981" s="37"/>
    </row>
    <row r="1982" spans="24:24" x14ac:dyDescent="0.25">
      <c r="X1982" s="37"/>
    </row>
    <row r="1983" spans="24:24" x14ac:dyDescent="0.25">
      <c r="X1983" s="37"/>
    </row>
    <row r="1984" spans="24:24" x14ac:dyDescent="0.25">
      <c r="X1984" s="37"/>
    </row>
    <row r="1985" spans="24:24" x14ac:dyDescent="0.25">
      <c r="X1985" s="37"/>
    </row>
    <row r="1986" spans="24:24" x14ac:dyDescent="0.25">
      <c r="X1986" s="37"/>
    </row>
    <row r="1987" spans="24:24" x14ac:dyDescent="0.25">
      <c r="X1987" s="37"/>
    </row>
    <row r="1988" spans="24:24" x14ac:dyDescent="0.25">
      <c r="X1988" s="37"/>
    </row>
    <row r="1989" spans="24:24" x14ac:dyDescent="0.25">
      <c r="X1989" s="37"/>
    </row>
    <row r="1990" spans="24:24" x14ac:dyDescent="0.25">
      <c r="X1990" s="37"/>
    </row>
    <row r="1991" spans="24:24" x14ac:dyDescent="0.25">
      <c r="X1991" s="37"/>
    </row>
    <row r="1992" spans="24:24" x14ac:dyDescent="0.25">
      <c r="X1992" s="37"/>
    </row>
    <row r="1993" spans="24:24" x14ac:dyDescent="0.25">
      <c r="X1993" s="37"/>
    </row>
    <row r="1994" spans="24:24" x14ac:dyDescent="0.25">
      <c r="X1994" s="37"/>
    </row>
    <row r="1995" spans="24:24" x14ac:dyDescent="0.25">
      <c r="X1995" s="37"/>
    </row>
    <row r="1996" spans="24:24" x14ac:dyDescent="0.25">
      <c r="X1996" s="37"/>
    </row>
    <row r="1997" spans="24:24" x14ac:dyDescent="0.25">
      <c r="X1997" s="37"/>
    </row>
    <row r="1998" spans="24:24" x14ac:dyDescent="0.25">
      <c r="X1998" s="37"/>
    </row>
    <row r="1999" spans="24:24" x14ac:dyDescent="0.25">
      <c r="X1999" s="37"/>
    </row>
    <row r="2000" spans="24:24" x14ac:dyDescent="0.25">
      <c r="X2000" s="37"/>
    </row>
    <row r="2001" spans="24:24" x14ac:dyDescent="0.25">
      <c r="X2001" s="37"/>
    </row>
    <row r="2002" spans="24:24" x14ac:dyDescent="0.25">
      <c r="X2002" s="37"/>
    </row>
    <row r="2003" spans="24:24" x14ac:dyDescent="0.25">
      <c r="X2003" s="37"/>
    </row>
    <row r="2004" spans="24:24" x14ac:dyDescent="0.25">
      <c r="X2004" s="37"/>
    </row>
    <row r="2005" spans="24:24" x14ac:dyDescent="0.25">
      <c r="X2005" s="37"/>
    </row>
    <row r="2006" spans="24:24" x14ac:dyDescent="0.25">
      <c r="X2006" s="37"/>
    </row>
    <row r="2007" spans="24:24" x14ac:dyDescent="0.25">
      <c r="X2007" s="37"/>
    </row>
    <row r="2008" spans="24:24" x14ac:dyDescent="0.25">
      <c r="X2008" s="37"/>
    </row>
    <row r="2009" spans="24:24" x14ac:dyDescent="0.25">
      <c r="X2009" s="37"/>
    </row>
    <row r="2010" spans="24:24" x14ac:dyDescent="0.25">
      <c r="X2010" s="37"/>
    </row>
    <row r="2011" spans="24:24" x14ac:dyDescent="0.25">
      <c r="X2011" s="37"/>
    </row>
    <row r="2012" spans="24:24" x14ac:dyDescent="0.25">
      <c r="X2012" s="37"/>
    </row>
    <row r="2013" spans="24:24" x14ac:dyDescent="0.25">
      <c r="X2013" s="37"/>
    </row>
    <row r="2014" spans="24:24" x14ac:dyDescent="0.25">
      <c r="X2014" s="37"/>
    </row>
    <row r="2015" spans="24:24" x14ac:dyDescent="0.25">
      <c r="X2015" s="37"/>
    </row>
    <row r="2016" spans="24:24" x14ac:dyDescent="0.25">
      <c r="X2016" s="37"/>
    </row>
    <row r="2017" spans="24:24" x14ac:dyDescent="0.25">
      <c r="X2017" s="37"/>
    </row>
    <row r="2018" spans="24:24" x14ac:dyDescent="0.25">
      <c r="X2018" s="37"/>
    </row>
    <row r="2019" spans="24:24" x14ac:dyDescent="0.25">
      <c r="X2019" s="37"/>
    </row>
    <row r="2020" spans="24:24" x14ac:dyDescent="0.25">
      <c r="X2020" s="37"/>
    </row>
    <row r="2021" spans="24:24" x14ac:dyDescent="0.25">
      <c r="X2021" s="37"/>
    </row>
    <row r="2022" spans="24:24" x14ac:dyDescent="0.25">
      <c r="X2022" s="37"/>
    </row>
    <row r="2023" spans="24:24" x14ac:dyDescent="0.25">
      <c r="X2023" s="37"/>
    </row>
    <row r="2024" spans="24:24" x14ac:dyDescent="0.25">
      <c r="X2024" s="37"/>
    </row>
    <row r="2025" spans="24:24" x14ac:dyDescent="0.25">
      <c r="X2025" s="37"/>
    </row>
    <row r="2026" spans="24:24" x14ac:dyDescent="0.25">
      <c r="X2026" s="37"/>
    </row>
    <row r="2027" spans="24:24" x14ac:dyDescent="0.25">
      <c r="X2027" s="37"/>
    </row>
    <row r="2028" spans="24:24" x14ac:dyDescent="0.25">
      <c r="X2028" s="37"/>
    </row>
    <row r="2029" spans="24:24" x14ac:dyDescent="0.25">
      <c r="X2029" s="37"/>
    </row>
    <row r="2030" spans="24:24" x14ac:dyDescent="0.25">
      <c r="X2030" s="37"/>
    </row>
    <row r="2031" spans="24:24" x14ac:dyDescent="0.25">
      <c r="X2031" s="37"/>
    </row>
    <row r="2032" spans="24:24" x14ac:dyDescent="0.25">
      <c r="X2032" s="37"/>
    </row>
    <row r="2033" spans="24:24" x14ac:dyDescent="0.25">
      <c r="X2033" s="37"/>
    </row>
    <row r="2034" spans="24:24" x14ac:dyDescent="0.25">
      <c r="X2034" s="37"/>
    </row>
    <row r="2035" spans="24:24" x14ac:dyDescent="0.25">
      <c r="X2035" s="37"/>
    </row>
    <row r="2036" spans="24:24" x14ac:dyDescent="0.25">
      <c r="X2036" s="37"/>
    </row>
    <row r="2037" spans="24:24" x14ac:dyDescent="0.25">
      <c r="X2037" s="37"/>
    </row>
    <row r="2038" spans="24:24" x14ac:dyDescent="0.25">
      <c r="X2038" s="37"/>
    </row>
    <row r="2039" spans="24:24" x14ac:dyDescent="0.25">
      <c r="X2039" s="37"/>
    </row>
    <row r="2040" spans="24:24" x14ac:dyDescent="0.25">
      <c r="X2040" s="37"/>
    </row>
    <row r="2041" spans="24:24" x14ac:dyDescent="0.25">
      <c r="X2041" s="37"/>
    </row>
    <row r="2042" spans="24:24" x14ac:dyDescent="0.25">
      <c r="X2042" s="37"/>
    </row>
    <row r="2043" spans="24:24" x14ac:dyDescent="0.25">
      <c r="X2043" s="37"/>
    </row>
    <row r="2044" spans="24:24" x14ac:dyDescent="0.25">
      <c r="X2044" s="37"/>
    </row>
    <row r="2045" spans="24:24" x14ac:dyDescent="0.25">
      <c r="X2045" s="37"/>
    </row>
    <row r="2046" spans="24:24" x14ac:dyDescent="0.25">
      <c r="X2046" s="37"/>
    </row>
    <row r="2047" spans="24:24" x14ac:dyDescent="0.25">
      <c r="X2047" s="37"/>
    </row>
    <row r="2048" spans="24:24" x14ac:dyDescent="0.25">
      <c r="X2048" s="37"/>
    </row>
    <row r="2049" spans="24:24" x14ac:dyDescent="0.25">
      <c r="X2049" s="37"/>
    </row>
    <row r="2050" spans="24:24" x14ac:dyDescent="0.25">
      <c r="X2050" s="37"/>
    </row>
    <row r="2051" spans="24:24" x14ac:dyDescent="0.25">
      <c r="X2051" s="37"/>
    </row>
    <row r="2052" spans="24:24" x14ac:dyDescent="0.25">
      <c r="X2052" s="37"/>
    </row>
    <row r="2053" spans="24:24" x14ac:dyDescent="0.25">
      <c r="X2053" s="37"/>
    </row>
    <row r="2054" spans="24:24" x14ac:dyDescent="0.25">
      <c r="X2054" s="37"/>
    </row>
    <row r="2055" spans="24:24" x14ac:dyDescent="0.25">
      <c r="X2055" s="37"/>
    </row>
    <row r="2056" spans="24:24" x14ac:dyDescent="0.25">
      <c r="X2056" s="37"/>
    </row>
    <row r="2057" spans="24:24" x14ac:dyDescent="0.25">
      <c r="X2057" s="37"/>
    </row>
    <row r="2058" spans="24:24" x14ac:dyDescent="0.25">
      <c r="X2058" s="37"/>
    </row>
    <row r="2059" spans="24:24" x14ac:dyDescent="0.25">
      <c r="X2059" s="37"/>
    </row>
    <row r="2060" spans="24:24" x14ac:dyDescent="0.25">
      <c r="X2060" s="37"/>
    </row>
    <row r="2061" spans="24:24" x14ac:dyDescent="0.25">
      <c r="X2061" s="37"/>
    </row>
    <row r="2062" spans="24:24" x14ac:dyDescent="0.25">
      <c r="X2062" s="37"/>
    </row>
    <row r="2063" spans="24:24" x14ac:dyDescent="0.25">
      <c r="X2063" s="37"/>
    </row>
    <row r="2064" spans="24:24" x14ac:dyDescent="0.25">
      <c r="X2064" s="37"/>
    </row>
    <row r="2065" spans="24:24" x14ac:dyDescent="0.25">
      <c r="X2065" s="37"/>
    </row>
    <row r="2066" spans="24:24" x14ac:dyDescent="0.25">
      <c r="X2066" s="37"/>
    </row>
    <row r="2067" spans="24:24" x14ac:dyDescent="0.25">
      <c r="X2067" s="37"/>
    </row>
    <row r="2068" spans="24:24" x14ac:dyDescent="0.25">
      <c r="X2068" s="37"/>
    </row>
    <row r="2069" spans="24:24" x14ac:dyDescent="0.25">
      <c r="X2069" s="37"/>
    </row>
    <row r="2070" spans="24:24" x14ac:dyDescent="0.25">
      <c r="X2070" s="37"/>
    </row>
    <row r="2071" spans="24:24" x14ac:dyDescent="0.25">
      <c r="X2071" s="37"/>
    </row>
    <row r="2072" spans="24:24" x14ac:dyDescent="0.25">
      <c r="X2072" s="37"/>
    </row>
    <row r="2073" spans="24:24" x14ac:dyDescent="0.25">
      <c r="X2073" s="37"/>
    </row>
    <row r="2074" spans="24:24" x14ac:dyDescent="0.25">
      <c r="X2074" s="37"/>
    </row>
    <row r="2075" spans="24:24" x14ac:dyDescent="0.25">
      <c r="X2075" s="37"/>
    </row>
    <row r="2076" spans="24:24" x14ac:dyDescent="0.25">
      <c r="X2076" s="37"/>
    </row>
    <row r="2077" spans="24:24" x14ac:dyDescent="0.25">
      <c r="X2077" s="37"/>
    </row>
    <row r="2078" spans="24:24" x14ac:dyDescent="0.25">
      <c r="X2078" s="37"/>
    </row>
    <row r="2079" spans="24:24" x14ac:dyDescent="0.25">
      <c r="X2079" s="37"/>
    </row>
    <row r="2080" spans="24:24" x14ac:dyDescent="0.25">
      <c r="X2080" s="37"/>
    </row>
    <row r="2081" spans="24:24" x14ac:dyDescent="0.25">
      <c r="X2081" s="37"/>
    </row>
    <row r="2082" spans="24:24" x14ac:dyDescent="0.25">
      <c r="X2082" s="37"/>
    </row>
    <row r="2083" spans="24:24" x14ac:dyDescent="0.25">
      <c r="X2083" s="37"/>
    </row>
    <row r="2084" spans="24:24" x14ac:dyDescent="0.25">
      <c r="X2084" s="37"/>
    </row>
    <row r="2085" spans="24:24" x14ac:dyDescent="0.25">
      <c r="X2085" s="37"/>
    </row>
    <row r="2086" spans="24:24" x14ac:dyDescent="0.25">
      <c r="X2086" s="37"/>
    </row>
    <row r="2087" spans="24:24" x14ac:dyDescent="0.25">
      <c r="X2087" s="37"/>
    </row>
    <row r="2088" spans="24:24" x14ac:dyDescent="0.25">
      <c r="X2088" s="37"/>
    </row>
    <row r="2089" spans="24:24" x14ac:dyDescent="0.25">
      <c r="X2089" s="37"/>
    </row>
    <row r="2090" spans="24:24" x14ac:dyDescent="0.25">
      <c r="X2090" s="37"/>
    </row>
    <row r="2091" spans="24:24" x14ac:dyDescent="0.25">
      <c r="X2091" s="37"/>
    </row>
    <row r="2092" spans="24:24" x14ac:dyDescent="0.25">
      <c r="X2092" s="37"/>
    </row>
    <row r="2093" spans="24:24" x14ac:dyDescent="0.25">
      <c r="X2093" s="37"/>
    </row>
    <row r="2094" spans="24:24" x14ac:dyDescent="0.25">
      <c r="X2094" s="37"/>
    </row>
    <row r="2095" spans="24:24" x14ac:dyDescent="0.25">
      <c r="X2095" s="37"/>
    </row>
    <row r="2096" spans="24:24" x14ac:dyDescent="0.25">
      <c r="X2096" s="37"/>
    </row>
    <row r="2097" spans="24:24" x14ac:dyDescent="0.25">
      <c r="X2097" s="37"/>
    </row>
    <row r="2098" spans="24:24" x14ac:dyDescent="0.25">
      <c r="X2098" s="37"/>
    </row>
    <row r="2099" spans="24:24" x14ac:dyDescent="0.25">
      <c r="X2099" s="37"/>
    </row>
    <row r="2100" spans="24:24" x14ac:dyDescent="0.25">
      <c r="X2100" s="37"/>
    </row>
    <row r="2101" spans="24:24" x14ac:dyDescent="0.25">
      <c r="X2101" s="37"/>
    </row>
    <row r="2102" spans="24:24" x14ac:dyDescent="0.25">
      <c r="X2102" s="37"/>
    </row>
    <row r="2103" spans="24:24" x14ac:dyDescent="0.25">
      <c r="X2103" s="37"/>
    </row>
    <row r="2104" spans="24:24" x14ac:dyDescent="0.25">
      <c r="X2104" s="37"/>
    </row>
    <row r="2105" spans="24:24" x14ac:dyDescent="0.25">
      <c r="X2105" s="37"/>
    </row>
    <row r="2106" spans="24:24" x14ac:dyDescent="0.25">
      <c r="X2106" s="37"/>
    </row>
    <row r="2107" spans="24:24" x14ac:dyDescent="0.25">
      <c r="X2107" s="37"/>
    </row>
    <row r="2108" spans="24:24" x14ac:dyDescent="0.25">
      <c r="X2108" s="37"/>
    </row>
    <row r="2109" spans="24:24" x14ac:dyDescent="0.25">
      <c r="X2109" s="37"/>
    </row>
    <row r="2110" spans="24:24" x14ac:dyDescent="0.25">
      <c r="X2110" s="37"/>
    </row>
    <row r="2111" spans="24:24" x14ac:dyDescent="0.25">
      <c r="X2111" s="37"/>
    </row>
    <row r="2112" spans="24:24" x14ac:dyDescent="0.25">
      <c r="X2112" s="37"/>
    </row>
    <row r="2113" spans="24:24" x14ac:dyDescent="0.25">
      <c r="X2113" s="37"/>
    </row>
    <row r="2114" spans="24:24" x14ac:dyDescent="0.25">
      <c r="X2114" s="37"/>
    </row>
    <row r="2115" spans="24:24" x14ac:dyDescent="0.25">
      <c r="X2115" s="37"/>
    </row>
    <row r="2116" spans="24:24" x14ac:dyDescent="0.25">
      <c r="X2116" s="37"/>
    </row>
    <row r="2117" spans="24:24" x14ac:dyDescent="0.25">
      <c r="X2117" s="37"/>
    </row>
    <row r="2118" spans="24:24" x14ac:dyDescent="0.25">
      <c r="X2118" s="37"/>
    </row>
    <row r="2119" spans="24:24" x14ac:dyDescent="0.25">
      <c r="X2119" s="37"/>
    </row>
    <row r="2120" spans="24:24" x14ac:dyDescent="0.25">
      <c r="X2120" s="37"/>
    </row>
    <row r="2121" spans="24:24" x14ac:dyDescent="0.25">
      <c r="X2121" s="37"/>
    </row>
    <row r="2122" spans="24:24" x14ac:dyDescent="0.25">
      <c r="X2122" s="37"/>
    </row>
    <row r="2123" spans="24:24" x14ac:dyDescent="0.25">
      <c r="X2123" s="37"/>
    </row>
    <row r="2124" spans="24:24" x14ac:dyDescent="0.25">
      <c r="X2124" s="37"/>
    </row>
    <row r="2125" spans="24:24" x14ac:dyDescent="0.25">
      <c r="X2125" s="37"/>
    </row>
    <row r="2126" spans="24:24" x14ac:dyDescent="0.25">
      <c r="X2126" s="37"/>
    </row>
    <row r="2127" spans="24:24" x14ac:dyDescent="0.25">
      <c r="X2127" s="37"/>
    </row>
    <row r="2128" spans="24:24" x14ac:dyDescent="0.25">
      <c r="X2128" s="37"/>
    </row>
    <row r="2129" spans="24:24" x14ac:dyDescent="0.25">
      <c r="X2129" s="37"/>
    </row>
    <row r="2130" spans="24:24" x14ac:dyDescent="0.25">
      <c r="X2130" s="37"/>
    </row>
    <row r="2131" spans="24:24" x14ac:dyDescent="0.25">
      <c r="X2131" s="37"/>
    </row>
    <row r="2132" spans="24:24" x14ac:dyDescent="0.25">
      <c r="X2132" s="37"/>
    </row>
    <row r="2133" spans="24:24" x14ac:dyDescent="0.25">
      <c r="X2133" s="37"/>
    </row>
    <row r="2134" spans="24:24" x14ac:dyDescent="0.25">
      <c r="X2134" s="37"/>
    </row>
    <row r="2135" spans="24:24" x14ac:dyDescent="0.25">
      <c r="X2135" s="37"/>
    </row>
    <row r="2136" spans="24:24" x14ac:dyDescent="0.25">
      <c r="X2136" s="37"/>
    </row>
    <row r="2137" spans="24:24" x14ac:dyDescent="0.25">
      <c r="X2137" s="37"/>
    </row>
    <row r="2138" spans="24:24" x14ac:dyDescent="0.25">
      <c r="X2138" s="37"/>
    </row>
    <row r="2139" spans="24:24" x14ac:dyDescent="0.25">
      <c r="X2139" s="37"/>
    </row>
    <row r="2140" spans="24:24" x14ac:dyDescent="0.25">
      <c r="X2140" s="37"/>
    </row>
    <row r="2141" spans="24:24" x14ac:dyDescent="0.25">
      <c r="X2141" s="37"/>
    </row>
    <row r="2142" spans="24:24" x14ac:dyDescent="0.25">
      <c r="X2142" s="37"/>
    </row>
    <row r="2143" spans="24:24" x14ac:dyDescent="0.25">
      <c r="X2143" s="37"/>
    </row>
    <row r="2144" spans="24:24" x14ac:dyDescent="0.25">
      <c r="X2144" s="37"/>
    </row>
    <row r="2145" spans="24:24" x14ac:dyDescent="0.25">
      <c r="X2145" s="37"/>
    </row>
    <row r="2146" spans="24:24" x14ac:dyDescent="0.25">
      <c r="X2146" s="37"/>
    </row>
    <row r="2147" spans="24:24" x14ac:dyDescent="0.25">
      <c r="X2147" s="37"/>
    </row>
    <row r="2148" spans="24:24" x14ac:dyDescent="0.25">
      <c r="X2148" s="37"/>
    </row>
    <row r="2149" spans="24:24" x14ac:dyDescent="0.25">
      <c r="X2149" s="37"/>
    </row>
    <row r="2150" spans="24:24" x14ac:dyDescent="0.25">
      <c r="X2150" s="37"/>
    </row>
    <row r="2151" spans="24:24" x14ac:dyDescent="0.25">
      <c r="X2151" s="37"/>
    </row>
    <row r="2152" spans="24:24" x14ac:dyDescent="0.25">
      <c r="X2152" s="37"/>
    </row>
    <row r="2153" spans="24:24" x14ac:dyDescent="0.25">
      <c r="X2153" s="37"/>
    </row>
    <row r="2154" spans="24:24" x14ac:dyDescent="0.25">
      <c r="X2154" s="37"/>
    </row>
    <row r="2155" spans="24:24" x14ac:dyDescent="0.25">
      <c r="X2155" s="37"/>
    </row>
    <row r="2156" spans="24:24" x14ac:dyDescent="0.25">
      <c r="X2156" s="37"/>
    </row>
    <row r="2157" spans="24:24" x14ac:dyDescent="0.25">
      <c r="X2157" s="37"/>
    </row>
    <row r="2158" spans="24:24" x14ac:dyDescent="0.25">
      <c r="X2158" s="37"/>
    </row>
    <row r="2159" spans="24:24" x14ac:dyDescent="0.25">
      <c r="X2159" s="37"/>
    </row>
    <row r="2160" spans="24:24" x14ac:dyDescent="0.25">
      <c r="X2160" s="37"/>
    </row>
    <row r="2161" spans="24:24" x14ac:dyDescent="0.25">
      <c r="X2161" s="37"/>
    </row>
    <row r="2162" spans="24:24" x14ac:dyDescent="0.25">
      <c r="X2162" s="37"/>
    </row>
    <row r="2163" spans="24:24" x14ac:dyDescent="0.25">
      <c r="X2163" s="37"/>
    </row>
    <row r="2164" spans="24:24" x14ac:dyDescent="0.25">
      <c r="X2164" s="37"/>
    </row>
    <row r="2165" spans="24:24" x14ac:dyDescent="0.25">
      <c r="X2165" s="37"/>
    </row>
    <row r="2166" spans="24:24" x14ac:dyDescent="0.25">
      <c r="X2166" s="37"/>
    </row>
    <row r="2167" spans="24:24" x14ac:dyDescent="0.25">
      <c r="X2167" s="37"/>
    </row>
    <row r="2168" spans="24:24" x14ac:dyDescent="0.25">
      <c r="X2168" s="37"/>
    </row>
    <row r="2169" spans="24:24" x14ac:dyDescent="0.25">
      <c r="X2169" s="37"/>
    </row>
    <row r="2170" spans="24:24" x14ac:dyDescent="0.25">
      <c r="X2170" s="37"/>
    </row>
    <row r="2171" spans="24:24" x14ac:dyDescent="0.25">
      <c r="X2171" s="37"/>
    </row>
    <row r="2172" spans="24:24" x14ac:dyDescent="0.25">
      <c r="X2172" s="37"/>
    </row>
    <row r="2173" spans="24:24" x14ac:dyDescent="0.25">
      <c r="X2173" s="37"/>
    </row>
    <row r="2174" spans="24:24" x14ac:dyDescent="0.25">
      <c r="X2174" s="37"/>
    </row>
    <row r="2175" spans="24:24" x14ac:dyDescent="0.25">
      <c r="X2175" s="37"/>
    </row>
    <row r="2176" spans="24:24" x14ac:dyDescent="0.25">
      <c r="X2176" s="37"/>
    </row>
    <row r="2177" spans="24:24" x14ac:dyDescent="0.25">
      <c r="X2177" s="37"/>
    </row>
    <row r="2178" spans="24:24" x14ac:dyDescent="0.25">
      <c r="X2178" s="37"/>
    </row>
    <row r="2179" spans="24:24" x14ac:dyDescent="0.25">
      <c r="X2179" s="37"/>
    </row>
    <row r="2180" spans="24:24" x14ac:dyDescent="0.25">
      <c r="X2180" s="37"/>
    </row>
    <row r="2181" spans="24:24" x14ac:dyDescent="0.25">
      <c r="X2181" s="37"/>
    </row>
    <row r="2182" spans="24:24" x14ac:dyDescent="0.25">
      <c r="X2182" s="37"/>
    </row>
    <row r="2183" spans="24:24" x14ac:dyDescent="0.25">
      <c r="X2183" s="37"/>
    </row>
    <row r="2184" spans="24:24" x14ac:dyDescent="0.25">
      <c r="X2184" s="37"/>
    </row>
    <row r="2185" spans="24:24" x14ac:dyDescent="0.25">
      <c r="X2185" s="37"/>
    </row>
    <row r="2186" spans="24:24" x14ac:dyDescent="0.25">
      <c r="X2186" s="37"/>
    </row>
    <row r="2187" spans="24:24" x14ac:dyDescent="0.25">
      <c r="X2187" s="37"/>
    </row>
    <row r="2188" spans="24:24" x14ac:dyDescent="0.25">
      <c r="X2188" s="37"/>
    </row>
    <row r="2189" spans="24:24" x14ac:dyDescent="0.25">
      <c r="X2189" s="37"/>
    </row>
    <row r="2190" spans="24:24" x14ac:dyDescent="0.25">
      <c r="X2190" s="37"/>
    </row>
    <row r="2191" spans="24:24" x14ac:dyDescent="0.25">
      <c r="X2191" s="37"/>
    </row>
    <row r="2192" spans="24:24" x14ac:dyDescent="0.25">
      <c r="X2192" s="37"/>
    </row>
    <row r="2193" spans="24:24" x14ac:dyDescent="0.25">
      <c r="X2193" s="37"/>
    </row>
    <row r="2194" spans="24:24" x14ac:dyDescent="0.25">
      <c r="X2194" s="37"/>
    </row>
    <row r="2195" spans="24:24" x14ac:dyDescent="0.25">
      <c r="X2195" s="37"/>
    </row>
    <row r="2196" spans="24:24" x14ac:dyDescent="0.25">
      <c r="X2196" s="37"/>
    </row>
    <row r="2197" spans="24:24" x14ac:dyDescent="0.25">
      <c r="X2197" s="37"/>
    </row>
    <row r="2198" spans="24:24" x14ac:dyDescent="0.25">
      <c r="X2198" s="37"/>
    </row>
    <row r="2199" spans="24:24" x14ac:dyDescent="0.25">
      <c r="X2199" s="37"/>
    </row>
    <row r="2200" spans="24:24" x14ac:dyDescent="0.25">
      <c r="X2200" s="37"/>
    </row>
    <row r="2201" spans="24:24" x14ac:dyDescent="0.25">
      <c r="X2201" s="37"/>
    </row>
    <row r="2202" spans="24:24" x14ac:dyDescent="0.25">
      <c r="X2202" s="37"/>
    </row>
    <row r="2203" spans="24:24" x14ac:dyDescent="0.25">
      <c r="X2203" s="37"/>
    </row>
    <row r="2204" spans="24:24" x14ac:dyDescent="0.25">
      <c r="X2204" s="37"/>
    </row>
    <row r="2205" spans="24:24" x14ac:dyDescent="0.25">
      <c r="X2205" s="37"/>
    </row>
    <row r="2206" spans="24:24" x14ac:dyDescent="0.25">
      <c r="X2206" s="37"/>
    </row>
    <row r="2207" spans="24:24" x14ac:dyDescent="0.25">
      <c r="X2207" s="37"/>
    </row>
    <row r="2208" spans="24:24" x14ac:dyDescent="0.25">
      <c r="X2208" s="37"/>
    </row>
    <row r="2209" spans="24:24" x14ac:dyDescent="0.25">
      <c r="X2209" s="37"/>
    </row>
    <row r="2210" spans="24:24" x14ac:dyDescent="0.25">
      <c r="X2210" s="37"/>
    </row>
    <row r="2211" spans="24:24" x14ac:dyDescent="0.25">
      <c r="X2211" s="37"/>
    </row>
    <row r="2212" spans="24:24" x14ac:dyDescent="0.25">
      <c r="X2212" s="37"/>
    </row>
    <row r="2213" spans="24:24" x14ac:dyDescent="0.25">
      <c r="X2213" s="37"/>
    </row>
    <row r="2214" spans="24:24" x14ac:dyDescent="0.25">
      <c r="X2214" s="37"/>
    </row>
    <row r="2215" spans="24:24" x14ac:dyDescent="0.25">
      <c r="X2215" s="37"/>
    </row>
    <row r="2216" spans="24:24" x14ac:dyDescent="0.25">
      <c r="X2216" s="37"/>
    </row>
    <row r="2217" spans="24:24" x14ac:dyDescent="0.25">
      <c r="X2217" s="37"/>
    </row>
    <row r="2218" spans="24:24" x14ac:dyDescent="0.25">
      <c r="X2218" s="37"/>
    </row>
    <row r="2219" spans="24:24" x14ac:dyDescent="0.25">
      <c r="X2219" s="37"/>
    </row>
    <row r="2220" spans="24:24" x14ac:dyDescent="0.25">
      <c r="X2220" s="37"/>
    </row>
    <row r="2221" spans="24:24" x14ac:dyDescent="0.25">
      <c r="X2221" s="37"/>
    </row>
    <row r="2222" spans="24:24" x14ac:dyDescent="0.25">
      <c r="X2222" s="37"/>
    </row>
    <row r="2223" spans="24:24" x14ac:dyDescent="0.25">
      <c r="X2223" s="37"/>
    </row>
    <row r="2224" spans="24:24" x14ac:dyDescent="0.25">
      <c r="X2224" s="37"/>
    </row>
    <row r="2225" spans="24:24" x14ac:dyDescent="0.25">
      <c r="X2225" s="37"/>
    </row>
    <row r="2226" spans="24:24" x14ac:dyDescent="0.25">
      <c r="X2226" s="37"/>
    </row>
    <row r="2227" spans="24:24" x14ac:dyDescent="0.25">
      <c r="X2227" s="37"/>
    </row>
    <row r="2228" spans="24:24" x14ac:dyDescent="0.25">
      <c r="X2228" s="37"/>
    </row>
    <row r="2229" spans="24:24" x14ac:dyDescent="0.25">
      <c r="X2229" s="37"/>
    </row>
    <row r="2230" spans="24:24" x14ac:dyDescent="0.25">
      <c r="X2230" s="37"/>
    </row>
    <row r="2231" spans="24:24" x14ac:dyDescent="0.25">
      <c r="X2231" s="37"/>
    </row>
    <row r="2232" spans="24:24" x14ac:dyDescent="0.25">
      <c r="X2232" s="37"/>
    </row>
    <row r="2233" spans="24:24" x14ac:dyDescent="0.25">
      <c r="X2233" s="37"/>
    </row>
    <row r="2234" spans="24:24" x14ac:dyDescent="0.25">
      <c r="X2234" s="37"/>
    </row>
    <row r="2235" spans="24:24" x14ac:dyDescent="0.25">
      <c r="X2235" s="37"/>
    </row>
    <row r="2236" spans="24:24" x14ac:dyDescent="0.25">
      <c r="X2236" s="37"/>
    </row>
    <row r="2237" spans="24:24" x14ac:dyDescent="0.25">
      <c r="X2237" s="37"/>
    </row>
    <row r="2238" spans="24:24" x14ac:dyDescent="0.25">
      <c r="X2238" s="37"/>
    </row>
    <row r="2239" spans="24:24" x14ac:dyDescent="0.25">
      <c r="X2239" s="37"/>
    </row>
    <row r="2240" spans="24:24" x14ac:dyDescent="0.25">
      <c r="X2240" s="37"/>
    </row>
    <row r="2241" spans="24:24" x14ac:dyDescent="0.25">
      <c r="X2241" s="37"/>
    </row>
    <row r="2242" spans="24:24" x14ac:dyDescent="0.25">
      <c r="X2242" s="37"/>
    </row>
    <row r="2243" spans="24:24" x14ac:dyDescent="0.25">
      <c r="X2243" s="37"/>
    </row>
    <row r="2244" spans="24:24" x14ac:dyDescent="0.25">
      <c r="X2244" s="37"/>
    </row>
    <row r="2245" spans="24:24" x14ac:dyDescent="0.25">
      <c r="X2245" s="37"/>
    </row>
    <row r="2246" spans="24:24" x14ac:dyDescent="0.25">
      <c r="X2246" s="37"/>
    </row>
    <row r="2247" spans="24:24" x14ac:dyDescent="0.25">
      <c r="X2247" s="37"/>
    </row>
    <row r="2248" spans="24:24" x14ac:dyDescent="0.25">
      <c r="X2248" s="37"/>
    </row>
    <row r="2249" spans="24:24" x14ac:dyDescent="0.25">
      <c r="X2249" s="37"/>
    </row>
    <row r="2250" spans="24:24" x14ac:dyDescent="0.25">
      <c r="X2250" s="37"/>
    </row>
    <row r="2251" spans="24:24" x14ac:dyDescent="0.25">
      <c r="X2251" s="37"/>
    </row>
    <row r="2252" spans="24:24" x14ac:dyDescent="0.25">
      <c r="X2252" s="37"/>
    </row>
    <row r="2253" spans="24:24" x14ac:dyDescent="0.25">
      <c r="X2253" s="37"/>
    </row>
    <row r="2254" spans="24:24" x14ac:dyDescent="0.25">
      <c r="X2254" s="37"/>
    </row>
    <row r="2255" spans="24:24" x14ac:dyDescent="0.25">
      <c r="X2255" s="37"/>
    </row>
    <row r="2256" spans="24:24" x14ac:dyDescent="0.25">
      <c r="X2256" s="37"/>
    </row>
    <row r="2257" spans="24:24" x14ac:dyDescent="0.25">
      <c r="X2257" s="37"/>
    </row>
    <row r="2258" spans="24:24" x14ac:dyDescent="0.25">
      <c r="X2258" s="37"/>
    </row>
    <row r="2259" spans="24:24" x14ac:dyDescent="0.25">
      <c r="X2259" s="37"/>
    </row>
    <row r="2260" spans="24:24" x14ac:dyDescent="0.25">
      <c r="X2260" s="37"/>
    </row>
    <row r="2261" spans="24:24" x14ac:dyDescent="0.25">
      <c r="X2261" s="37"/>
    </row>
    <row r="2262" spans="24:24" x14ac:dyDescent="0.25">
      <c r="X2262" s="37"/>
    </row>
    <row r="2263" spans="24:24" x14ac:dyDescent="0.25">
      <c r="X2263" s="37"/>
    </row>
    <row r="2264" spans="24:24" x14ac:dyDescent="0.25">
      <c r="X2264" s="37"/>
    </row>
    <row r="2265" spans="24:24" x14ac:dyDescent="0.25">
      <c r="X2265" s="37"/>
    </row>
    <row r="2266" spans="24:24" x14ac:dyDescent="0.25">
      <c r="X2266" s="37"/>
    </row>
    <row r="2267" spans="24:24" x14ac:dyDescent="0.25">
      <c r="X2267" s="37"/>
    </row>
    <row r="2268" spans="24:24" x14ac:dyDescent="0.25">
      <c r="X2268" s="37"/>
    </row>
    <row r="2269" spans="24:24" x14ac:dyDescent="0.25">
      <c r="X2269" s="37"/>
    </row>
    <row r="2270" spans="24:24" x14ac:dyDescent="0.25">
      <c r="X2270" s="37"/>
    </row>
    <row r="2271" spans="24:24" x14ac:dyDescent="0.25">
      <c r="X2271" s="37"/>
    </row>
    <row r="2272" spans="24:24" x14ac:dyDescent="0.25">
      <c r="X2272" s="37"/>
    </row>
    <row r="2273" spans="24:24" x14ac:dyDescent="0.25">
      <c r="X2273" s="37"/>
    </row>
    <row r="2274" spans="24:24" x14ac:dyDescent="0.25">
      <c r="X2274" s="37"/>
    </row>
    <row r="2275" spans="24:24" x14ac:dyDescent="0.25">
      <c r="X2275" s="37"/>
    </row>
    <row r="2276" spans="24:24" x14ac:dyDescent="0.25">
      <c r="X2276" s="37"/>
    </row>
    <row r="2277" spans="24:24" x14ac:dyDescent="0.25">
      <c r="X2277" s="37"/>
    </row>
    <row r="2278" spans="24:24" x14ac:dyDescent="0.25">
      <c r="X2278" s="37"/>
    </row>
    <row r="2279" spans="24:24" x14ac:dyDescent="0.25">
      <c r="X2279" s="37"/>
    </row>
    <row r="2280" spans="24:24" x14ac:dyDescent="0.25">
      <c r="X2280" s="37"/>
    </row>
    <row r="2281" spans="24:24" x14ac:dyDescent="0.25">
      <c r="X2281" s="37"/>
    </row>
    <row r="2282" spans="24:24" x14ac:dyDescent="0.25">
      <c r="X2282" s="37"/>
    </row>
    <row r="2283" spans="24:24" x14ac:dyDescent="0.25">
      <c r="X2283" s="37"/>
    </row>
    <row r="2284" spans="24:24" x14ac:dyDescent="0.25">
      <c r="X2284" s="37"/>
    </row>
    <row r="2285" spans="24:24" x14ac:dyDescent="0.25">
      <c r="X2285" s="37"/>
    </row>
    <row r="2286" spans="24:24" x14ac:dyDescent="0.25">
      <c r="X2286" s="37"/>
    </row>
    <row r="2287" spans="24:24" x14ac:dyDescent="0.25">
      <c r="X2287" s="37"/>
    </row>
    <row r="2288" spans="24:24" x14ac:dyDescent="0.25">
      <c r="X2288" s="37"/>
    </row>
    <row r="2289" spans="24:24" x14ac:dyDescent="0.25">
      <c r="X2289" s="37"/>
    </row>
    <row r="2290" spans="24:24" x14ac:dyDescent="0.25">
      <c r="X2290" s="37"/>
    </row>
    <row r="2291" spans="24:24" x14ac:dyDescent="0.25">
      <c r="X2291" s="37"/>
    </row>
    <row r="2292" spans="24:24" x14ac:dyDescent="0.25">
      <c r="X2292" s="37"/>
    </row>
    <row r="2293" spans="24:24" x14ac:dyDescent="0.25">
      <c r="X2293" s="37"/>
    </row>
    <row r="2294" spans="24:24" x14ac:dyDescent="0.25">
      <c r="X2294" s="37"/>
    </row>
    <row r="2295" spans="24:24" x14ac:dyDescent="0.25">
      <c r="X2295" s="37"/>
    </row>
    <row r="2296" spans="24:24" x14ac:dyDescent="0.25">
      <c r="X2296" s="37"/>
    </row>
    <row r="2297" spans="24:24" x14ac:dyDescent="0.25">
      <c r="X2297" s="37"/>
    </row>
    <row r="2298" spans="24:24" x14ac:dyDescent="0.25">
      <c r="X2298" s="37"/>
    </row>
    <row r="2299" spans="24:24" x14ac:dyDescent="0.25">
      <c r="X2299" s="37"/>
    </row>
    <row r="2300" spans="24:24" x14ac:dyDescent="0.25">
      <c r="X2300" s="37"/>
    </row>
    <row r="2301" spans="24:24" x14ac:dyDescent="0.25">
      <c r="X2301" s="37"/>
    </row>
    <row r="2302" spans="24:24" x14ac:dyDescent="0.25">
      <c r="X2302" s="37"/>
    </row>
    <row r="2303" spans="24:24" x14ac:dyDescent="0.25">
      <c r="X2303" s="37"/>
    </row>
    <row r="2304" spans="24:24" x14ac:dyDescent="0.25">
      <c r="X2304" s="37"/>
    </row>
    <row r="2305" spans="24:24" x14ac:dyDescent="0.25">
      <c r="X2305" s="37"/>
    </row>
    <row r="2306" spans="24:24" x14ac:dyDescent="0.25">
      <c r="X2306" s="37"/>
    </row>
    <row r="2307" spans="24:24" x14ac:dyDescent="0.25">
      <c r="X2307" s="37"/>
    </row>
    <row r="2308" spans="24:24" x14ac:dyDescent="0.25">
      <c r="X2308" s="37"/>
    </row>
    <row r="2309" spans="24:24" x14ac:dyDescent="0.25">
      <c r="X2309" s="37"/>
    </row>
    <row r="2310" spans="24:24" x14ac:dyDescent="0.25">
      <c r="X2310" s="37"/>
    </row>
    <row r="2311" spans="24:24" x14ac:dyDescent="0.25">
      <c r="X2311" s="37"/>
    </row>
    <row r="2312" spans="24:24" x14ac:dyDescent="0.25">
      <c r="X2312" s="37"/>
    </row>
    <row r="2313" spans="24:24" x14ac:dyDescent="0.25">
      <c r="X2313" s="37"/>
    </row>
    <row r="2314" spans="24:24" x14ac:dyDescent="0.25">
      <c r="X2314" s="37"/>
    </row>
    <row r="2315" spans="24:24" x14ac:dyDescent="0.25">
      <c r="X2315" s="37"/>
    </row>
    <row r="2316" spans="24:24" x14ac:dyDescent="0.25">
      <c r="X2316" s="37"/>
    </row>
    <row r="2317" spans="24:24" x14ac:dyDescent="0.25">
      <c r="X2317" s="37"/>
    </row>
    <row r="2318" spans="24:24" x14ac:dyDescent="0.25">
      <c r="X2318" s="37"/>
    </row>
    <row r="2319" spans="24:24" x14ac:dyDescent="0.25">
      <c r="X2319" s="37"/>
    </row>
    <row r="2320" spans="24:24" x14ac:dyDescent="0.25">
      <c r="X2320" s="37"/>
    </row>
    <row r="2321" spans="24:24" x14ac:dyDescent="0.25">
      <c r="X2321" s="37"/>
    </row>
    <row r="2322" spans="24:24" x14ac:dyDescent="0.25">
      <c r="X2322" s="37"/>
    </row>
    <row r="2323" spans="24:24" x14ac:dyDescent="0.25">
      <c r="X2323" s="37"/>
    </row>
    <row r="2324" spans="24:24" x14ac:dyDescent="0.25">
      <c r="X2324" s="37"/>
    </row>
    <row r="2325" spans="24:24" x14ac:dyDescent="0.25">
      <c r="X2325" s="37"/>
    </row>
    <row r="2326" spans="24:24" x14ac:dyDescent="0.25">
      <c r="X2326" s="37"/>
    </row>
    <row r="2327" spans="24:24" x14ac:dyDescent="0.25">
      <c r="X2327" s="37"/>
    </row>
    <row r="2328" spans="24:24" x14ac:dyDescent="0.25">
      <c r="X2328" s="37"/>
    </row>
    <row r="2329" spans="24:24" x14ac:dyDescent="0.25">
      <c r="X2329" s="37"/>
    </row>
    <row r="2330" spans="24:24" x14ac:dyDescent="0.25">
      <c r="X2330" s="37"/>
    </row>
    <row r="2331" spans="24:24" x14ac:dyDescent="0.25">
      <c r="X2331" s="37"/>
    </row>
    <row r="2332" spans="24:24" x14ac:dyDescent="0.25">
      <c r="X2332" s="37"/>
    </row>
    <row r="2333" spans="24:24" x14ac:dyDescent="0.25">
      <c r="X2333" s="37"/>
    </row>
    <row r="2334" spans="24:24" x14ac:dyDescent="0.25">
      <c r="X2334" s="37"/>
    </row>
    <row r="2335" spans="24:24" x14ac:dyDescent="0.25">
      <c r="X2335" s="37"/>
    </row>
    <row r="2336" spans="24:24" x14ac:dyDescent="0.25">
      <c r="X2336" s="37"/>
    </row>
    <row r="2337" spans="24:24" x14ac:dyDescent="0.25">
      <c r="X2337" s="37"/>
    </row>
    <row r="2338" spans="24:24" x14ac:dyDescent="0.25">
      <c r="X2338" s="37"/>
    </row>
    <row r="2339" spans="24:24" x14ac:dyDescent="0.25">
      <c r="X2339" s="37"/>
    </row>
    <row r="2340" spans="24:24" x14ac:dyDescent="0.25">
      <c r="X2340" s="37"/>
    </row>
    <row r="2341" spans="24:24" x14ac:dyDescent="0.25">
      <c r="X2341" s="37"/>
    </row>
    <row r="2342" spans="24:24" x14ac:dyDescent="0.25">
      <c r="X2342" s="37"/>
    </row>
    <row r="2343" spans="24:24" x14ac:dyDescent="0.25">
      <c r="X2343" s="37"/>
    </row>
    <row r="2344" spans="24:24" x14ac:dyDescent="0.25">
      <c r="X2344" s="37"/>
    </row>
    <row r="2345" spans="24:24" x14ac:dyDescent="0.25">
      <c r="X2345" s="37"/>
    </row>
    <row r="2346" spans="24:24" x14ac:dyDescent="0.25">
      <c r="X2346" s="37"/>
    </row>
    <row r="2347" spans="24:24" x14ac:dyDescent="0.25">
      <c r="X2347" s="37"/>
    </row>
    <row r="2348" spans="24:24" x14ac:dyDescent="0.25">
      <c r="X2348" s="37"/>
    </row>
    <row r="2349" spans="24:24" x14ac:dyDescent="0.25">
      <c r="X2349" s="37"/>
    </row>
    <row r="2350" spans="24:24" x14ac:dyDescent="0.25">
      <c r="X2350" s="37"/>
    </row>
    <row r="2351" spans="24:24" x14ac:dyDescent="0.25">
      <c r="X2351" s="37"/>
    </row>
    <row r="2352" spans="24:24" x14ac:dyDescent="0.25">
      <c r="X2352" s="37"/>
    </row>
    <row r="2353" spans="24:24" x14ac:dyDescent="0.25">
      <c r="X2353" s="37"/>
    </row>
    <row r="2354" spans="24:24" x14ac:dyDescent="0.25">
      <c r="X2354" s="37"/>
    </row>
    <row r="2355" spans="24:24" x14ac:dyDescent="0.25">
      <c r="X2355" s="37"/>
    </row>
    <row r="2356" spans="24:24" x14ac:dyDescent="0.25">
      <c r="X2356" s="37"/>
    </row>
    <row r="2357" spans="24:24" x14ac:dyDescent="0.25">
      <c r="X2357" s="37"/>
    </row>
    <row r="2358" spans="24:24" x14ac:dyDescent="0.25">
      <c r="X2358" s="37"/>
    </row>
    <row r="2359" spans="24:24" x14ac:dyDescent="0.25">
      <c r="X2359" s="37"/>
    </row>
    <row r="2360" spans="24:24" x14ac:dyDescent="0.25">
      <c r="X2360" s="37"/>
    </row>
    <row r="2361" spans="24:24" x14ac:dyDescent="0.25">
      <c r="X2361" s="37"/>
    </row>
    <row r="2362" spans="24:24" x14ac:dyDescent="0.25">
      <c r="X2362" s="37"/>
    </row>
    <row r="2363" spans="24:24" x14ac:dyDescent="0.25">
      <c r="X2363" s="37"/>
    </row>
    <row r="2364" spans="24:24" x14ac:dyDescent="0.25">
      <c r="X2364" s="37"/>
    </row>
    <row r="2365" spans="24:24" x14ac:dyDescent="0.25">
      <c r="X2365" s="37"/>
    </row>
    <row r="2366" spans="24:24" x14ac:dyDescent="0.25">
      <c r="X2366" s="37"/>
    </row>
    <row r="2367" spans="24:24" x14ac:dyDescent="0.25">
      <c r="X2367" s="37"/>
    </row>
    <row r="2368" spans="24:24" x14ac:dyDescent="0.25">
      <c r="X2368" s="37"/>
    </row>
    <row r="2369" spans="24:24" x14ac:dyDescent="0.25">
      <c r="X2369" s="37"/>
    </row>
    <row r="2370" spans="24:24" x14ac:dyDescent="0.25">
      <c r="X2370" s="37"/>
    </row>
    <row r="2371" spans="24:24" x14ac:dyDescent="0.25">
      <c r="X2371" s="37"/>
    </row>
    <row r="2372" spans="24:24" x14ac:dyDescent="0.25">
      <c r="X2372" s="37"/>
    </row>
    <row r="2373" spans="24:24" x14ac:dyDescent="0.25">
      <c r="X2373" s="37"/>
    </row>
    <row r="2374" spans="24:24" x14ac:dyDescent="0.25">
      <c r="X2374" s="37"/>
    </row>
    <row r="2375" spans="24:24" x14ac:dyDescent="0.25">
      <c r="X2375" s="37"/>
    </row>
    <row r="2376" spans="24:24" x14ac:dyDescent="0.25">
      <c r="X2376" s="37"/>
    </row>
    <row r="2377" spans="24:24" x14ac:dyDescent="0.25">
      <c r="X2377" s="37"/>
    </row>
    <row r="2378" spans="24:24" x14ac:dyDescent="0.25">
      <c r="X2378" s="37"/>
    </row>
    <row r="2379" spans="24:24" x14ac:dyDescent="0.25">
      <c r="X2379" s="37"/>
    </row>
    <row r="2380" spans="24:24" x14ac:dyDescent="0.25">
      <c r="X2380" s="37"/>
    </row>
    <row r="2381" spans="24:24" x14ac:dyDescent="0.25">
      <c r="X2381" s="37"/>
    </row>
    <row r="2382" spans="24:24" x14ac:dyDescent="0.25">
      <c r="X2382" s="37"/>
    </row>
    <row r="2383" spans="24:24" x14ac:dyDescent="0.25">
      <c r="X2383" s="37"/>
    </row>
    <row r="2384" spans="24:24" x14ac:dyDescent="0.25">
      <c r="X2384" s="37"/>
    </row>
    <row r="2385" spans="24:24" x14ac:dyDescent="0.25">
      <c r="X2385" s="37"/>
    </row>
    <row r="2386" spans="24:24" x14ac:dyDescent="0.25">
      <c r="X2386" s="37"/>
    </row>
    <row r="2387" spans="24:24" x14ac:dyDescent="0.25">
      <c r="X2387" s="37"/>
    </row>
    <row r="2388" spans="24:24" x14ac:dyDescent="0.25">
      <c r="X2388" s="37"/>
    </row>
    <row r="2389" spans="24:24" x14ac:dyDescent="0.25">
      <c r="X2389" s="37"/>
    </row>
    <row r="2390" spans="24:24" x14ac:dyDescent="0.25">
      <c r="X2390" s="37"/>
    </row>
    <row r="2391" spans="24:24" x14ac:dyDescent="0.25">
      <c r="X2391" s="37"/>
    </row>
    <row r="2392" spans="24:24" x14ac:dyDescent="0.25">
      <c r="X2392" s="37"/>
    </row>
    <row r="2393" spans="24:24" x14ac:dyDescent="0.25">
      <c r="X2393" s="37"/>
    </row>
    <row r="2394" spans="24:24" x14ac:dyDescent="0.25">
      <c r="X2394" s="37"/>
    </row>
    <row r="2395" spans="24:24" x14ac:dyDescent="0.25">
      <c r="X2395" s="37"/>
    </row>
    <row r="2396" spans="24:24" x14ac:dyDescent="0.25">
      <c r="X2396" s="37"/>
    </row>
    <row r="2397" spans="24:24" x14ac:dyDescent="0.25">
      <c r="X2397" s="37"/>
    </row>
    <row r="2398" spans="24:24" x14ac:dyDescent="0.25">
      <c r="X2398" s="37"/>
    </row>
    <row r="2399" spans="24:24" x14ac:dyDescent="0.25">
      <c r="X2399" s="37"/>
    </row>
    <row r="2400" spans="24:24" x14ac:dyDescent="0.25">
      <c r="X2400" s="37"/>
    </row>
    <row r="2401" spans="24:24" x14ac:dyDescent="0.25">
      <c r="X2401" s="37"/>
    </row>
    <row r="2402" spans="24:24" x14ac:dyDescent="0.25">
      <c r="X2402" s="37"/>
    </row>
    <row r="2403" spans="24:24" x14ac:dyDescent="0.25">
      <c r="X2403" s="37"/>
    </row>
    <row r="2404" spans="24:24" x14ac:dyDescent="0.25">
      <c r="X2404" s="37"/>
    </row>
    <row r="2405" spans="24:24" x14ac:dyDescent="0.25">
      <c r="X2405" s="37"/>
    </row>
    <row r="2406" spans="24:24" x14ac:dyDescent="0.25">
      <c r="X2406" s="37"/>
    </row>
    <row r="2407" spans="24:24" x14ac:dyDescent="0.25">
      <c r="X2407" s="37"/>
    </row>
    <row r="2408" spans="24:24" x14ac:dyDescent="0.25">
      <c r="X2408" s="37"/>
    </row>
    <row r="2409" spans="24:24" x14ac:dyDescent="0.25">
      <c r="X2409" s="37"/>
    </row>
    <row r="2410" spans="24:24" x14ac:dyDescent="0.25">
      <c r="X2410" s="37"/>
    </row>
    <row r="2411" spans="24:24" x14ac:dyDescent="0.25">
      <c r="X2411" s="37"/>
    </row>
    <row r="2412" spans="24:24" x14ac:dyDescent="0.25">
      <c r="X2412" s="37"/>
    </row>
    <row r="2413" spans="24:24" x14ac:dyDescent="0.25">
      <c r="X2413" s="37"/>
    </row>
    <row r="2414" spans="24:24" x14ac:dyDescent="0.25">
      <c r="X2414" s="37"/>
    </row>
    <row r="2415" spans="24:24" x14ac:dyDescent="0.25">
      <c r="X2415" s="37"/>
    </row>
    <row r="2416" spans="24:24" x14ac:dyDescent="0.25">
      <c r="X2416" s="37"/>
    </row>
    <row r="2417" spans="24:24" x14ac:dyDescent="0.25">
      <c r="X2417" s="37"/>
    </row>
    <row r="2418" spans="24:24" x14ac:dyDescent="0.25">
      <c r="X2418" s="37"/>
    </row>
    <row r="2419" spans="24:24" x14ac:dyDescent="0.25">
      <c r="X2419" s="37"/>
    </row>
    <row r="2420" spans="24:24" x14ac:dyDescent="0.25">
      <c r="X2420" s="37"/>
    </row>
    <row r="2421" spans="24:24" x14ac:dyDescent="0.25">
      <c r="X2421" s="37"/>
    </row>
    <row r="2422" spans="24:24" x14ac:dyDescent="0.25">
      <c r="X2422" s="37"/>
    </row>
    <row r="2423" spans="24:24" x14ac:dyDescent="0.25">
      <c r="X2423" s="37"/>
    </row>
    <row r="2424" spans="24:24" x14ac:dyDescent="0.25">
      <c r="X2424" s="37"/>
    </row>
    <row r="2425" spans="24:24" x14ac:dyDescent="0.25">
      <c r="X2425" s="37"/>
    </row>
    <row r="2426" spans="24:24" x14ac:dyDescent="0.25">
      <c r="X2426" s="37"/>
    </row>
    <row r="2427" spans="24:24" x14ac:dyDescent="0.25">
      <c r="X2427" s="37"/>
    </row>
    <row r="2428" spans="24:24" x14ac:dyDescent="0.25">
      <c r="X2428" s="37"/>
    </row>
    <row r="2429" spans="24:24" x14ac:dyDescent="0.25">
      <c r="X2429" s="37"/>
    </row>
    <row r="2430" spans="24:24" x14ac:dyDescent="0.25">
      <c r="X2430" s="37"/>
    </row>
    <row r="2431" spans="24:24" x14ac:dyDescent="0.25">
      <c r="X2431" s="37"/>
    </row>
    <row r="2432" spans="24:24" x14ac:dyDescent="0.25">
      <c r="X2432" s="37"/>
    </row>
    <row r="2433" spans="24:24" x14ac:dyDescent="0.25">
      <c r="X2433" s="37"/>
    </row>
    <row r="2434" spans="24:24" x14ac:dyDescent="0.25">
      <c r="X2434" s="37"/>
    </row>
    <row r="2435" spans="24:24" x14ac:dyDescent="0.25">
      <c r="X2435" s="37"/>
    </row>
    <row r="2436" spans="24:24" x14ac:dyDescent="0.25">
      <c r="X2436" s="37"/>
    </row>
    <row r="2437" spans="24:24" x14ac:dyDescent="0.25">
      <c r="X2437" s="37"/>
    </row>
    <row r="2438" spans="24:24" x14ac:dyDescent="0.25">
      <c r="X2438" s="37"/>
    </row>
    <row r="2439" spans="24:24" x14ac:dyDescent="0.25">
      <c r="X2439" s="37"/>
    </row>
    <row r="2440" spans="24:24" x14ac:dyDescent="0.25">
      <c r="X2440" s="37"/>
    </row>
    <row r="2441" spans="24:24" x14ac:dyDescent="0.25">
      <c r="X2441" s="37"/>
    </row>
    <row r="2442" spans="24:24" x14ac:dyDescent="0.25">
      <c r="X2442" s="37"/>
    </row>
    <row r="2443" spans="24:24" x14ac:dyDescent="0.25">
      <c r="X2443" s="37"/>
    </row>
    <row r="2444" spans="24:24" x14ac:dyDescent="0.25">
      <c r="X2444" s="37"/>
    </row>
    <row r="2445" spans="24:24" x14ac:dyDescent="0.25">
      <c r="X2445" s="37"/>
    </row>
    <row r="2446" spans="24:24" x14ac:dyDescent="0.25">
      <c r="X2446" s="37"/>
    </row>
    <row r="2447" spans="24:24" x14ac:dyDescent="0.25">
      <c r="X2447" s="37"/>
    </row>
    <row r="2448" spans="24:24" x14ac:dyDescent="0.25">
      <c r="X2448" s="37"/>
    </row>
    <row r="2449" spans="24:24" x14ac:dyDescent="0.25">
      <c r="X2449" s="37"/>
    </row>
    <row r="2450" spans="24:24" x14ac:dyDescent="0.25">
      <c r="X2450" s="37"/>
    </row>
    <row r="2451" spans="24:24" x14ac:dyDescent="0.25">
      <c r="X2451" s="37"/>
    </row>
    <row r="2452" spans="24:24" x14ac:dyDescent="0.25">
      <c r="X2452" s="37"/>
    </row>
    <row r="2453" spans="24:24" x14ac:dyDescent="0.25">
      <c r="X2453" s="37"/>
    </row>
    <row r="2454" spans="24:24" x14ac:dyDescent="0.25">
      <c r="X2454" s="37"/>
    </row>
    <row r="2455" spans="24:24" x14ac:dyDescent="0.25">
      <c r="X2455" s="37"/>
    </row>
    <row r="2456" spans="24:24" x14ac:dyDescent="0.25">
      <c r="X2456" s="37"/>
    </row>
    <row r="2457" spans="24:24" x14ac:dyDescent="0.25">
      <c r="X2457" s="37"/>
    </row>
    <row r="2458" spans="24:24" x14ac:dyDescent="0.25">
      <c r="X2458" s="37"/>
    </row>
    <row r="2459" spans="24:24" x14ac:dyDescent="0.25">
      <c r="X2459" s="37"/>
    </row>
    <row r="2460" spans="24:24" x14ac:dyDescent="0.25">
      <c r="X2460" s="37"/>
    </row>
    <row r="2461" spans="24:24" x14ac:dyDescent="0.25">
      <c r="X2461" s="37"/>
    </row>
    <row r="2462" spans="24:24" x14ac:dyDescent="0.25">
      <c r="X2462" s="37"/>
    </row>
    <row r="2463" spans="24:24" x14ac:dyDescent="0.25">
      <c r="X2463" s="37"/>
    </row>
    <row r="2464" spans="24:24" x14ac:dyDescent="0.25">
      <c r="X2464" s="37"/>
    </row>
    <row r="2465" spans="24:24" x14ac:dyDescent="0.25">
      <c r="X2465" s="37"/>
    </row>
    <row r="2466" spans="24:24" x14ac:dyDescent="0.25">
      <c r="X2466" s="37"/>
    </row>
    <row r="2467" spans="24:24" x14ac:dyDescent="0.25">
      <c r="X2467" s="37"/>
    </row>
    <row r="2468" spans="24:24" x14ac:dyDescent="0.25">
      <c r="X2468" s="37"/>
    </row>
    <row r="2469" spans="24:24" x14ac:dyDescent="0.25">
      <c r="X2469" s="37"/>
    </row>
    <row r="2470" spans="24:24" x14ac:dyDescent="0.25">
      <c r="X2470" s="37"/>
    </row>
    <row r="2471" spans="24:24" x14ac:dyDescent="0.25">
      <c r="X2471" s="37"/>
    </row>
    <row r="2472" spans="24:24" x14ac:dyDescent="0.25">
      <c r="X2472" s="37"/>
    </row>
    <row r="2473" spans="24:24" x14ac:dyDescent="0.25">
      <c r="X2473" s="37"/>
    </row>
    <row r="2474" spans="24:24" x14ac:dyDescent="0.25">
      <c r="X2474" s="37"/>
    </row>
    <row r="2475" spans="24:24" x14ac:dyDescent="0.25">
      <c r="X2475" s="37"/>
    </row>
    <row r="2476" spans="24:24" x14ac:dyDescent="0.25">
      <c r="X2476" s="37"/>
    </row>
    <row r="2477" spans="24:24" x14ac:dyDescent="0.25">
      <c r="X2477" s="37"/>
    </row>
    <row r="2478" spans="24:24" x14ac:dyDescent="0.25">
      <c r="X2478" s="37"/>
    </row>
    <row r="2479" spans="24:24" x14ac:dyDescent="0.25">
      <c r="X2479" s="37"/>
    </row>
    <row r="2480" spans="24:24" x14ac:dyDescent="0.25">
      <c r="X2480" s="37"/>
    </row>
    <row r="2481" spans="24:24" x14ac:dyDescent="0.25">
      <c r="X2481" s="37"/>
    </row>
    <row r="2482" spans="24:24" x14ac:dyDescent="0.25">
      <c r="X2482" s="37"/>
    </row>
    <row r="2483" spans="24:24" x14ac:dyDescent="0.25">
      <c r="X2483" s="37"/>
    </row>
    <row r="2484" spans="24:24" x14ac:dyDescent="0.25">
      <c r="X2484" s="37"/>
    </row>
    <row r="2485" spans="24:24" x14ac:dyDescent="0.25">
      <c r="X2485" s="37"/>
    </row>
    <row r="2486" spans="24:24" x14ac:dyDescent="0.25">
      <c r="X2486" s="37"/>
    </row>
    <row r="2487" spans="24:24" x14ac:dyDescent="0.25">
      <c r="X2487" s="37"/>
    </row>
    <row r="2488" spans="24:24" x14ac:dyDescent="0.25">
      <c r="X2488" s="37"/>
    </row>
    <row r="2489" spans="24:24" x14ac:dyDescent="0.25">
      <c r="X2489" s="37"/>
    </row>
    <row r="2490" spans="24:24" x14ac:dyDescent="0.25">
      <c r="X2490" s="37"/>
    </row>
    <row r="2491" spans="24:24" x14ac:dyDescent="0.25">
      <c r="X2491" s="37"/>
    </row>
    <row r="2492" spans="24:24" x14ac:dyDescent="0.25">
      <c r="X2492" s="37"/>
    </row>
    <row r="2493" spans="24:24" x14ac:dyDescent="0.25">
      <c r="X2493" s="37"/>
    </row>
    <row r="2494" spans="24:24" x14ac:dyDescent="0.25">
      <c r="X2494" s="37"/>
    </row>
    <row r="2495" spans="24:24" x14ac:dyDescent="0.25">
      <c r="X2495" s="37"/>
    </row>
    <row r="2496" spans="24:24" x14ac:dyDescent="0.25">
      <c r="X2496" s="37"/>
    </row>
    <row r="2497" spans="24:24" x14ac:dyDescent="0.25">
      <c r="X2497" s="37"/>
    </row>
    <row r="2498" spans="24:24" x14ac:dyDescent="0.25">
      <c r="X2498" s="37"/>
    </row>
    <row r="2499" spans="24:24" x14ac:dyDescent="0.25">
      <c r="X2499" s="37"/>
    </row>
    <row r="2500" spans="24:24" x14ac:dyDescent="0.25">
      <c r="X2500" s="37"/>
    </row>
    <row r="2501" spans="24:24" x14ac:dyDescent="0.25">
      <c r="X2501" s="37"/>
    </row>
    <row r="2502" spans="24:24" x14ac:dyDescent="0.25">
      <c r="X2502" s="37"/>
    </row>
    <row r="2503" spans="24:24" x14ac:dyDescent="0.25">
      <c r="X2503" s="37"/>
    </row>
    <row r="2504" spans="24:24" x14ac:dyDescent="0.25">
      <c r="X2504" s="37"/>
    </row>
    <row r="2505" spans="24:24" x14ac:dyDescent="0.25">
      <c r="X2505" s="37"/>
    </row>
    <row r="2506" spans="24:24" x14ac:dyDescent="0.25">
      <c r="X2506" s="37"/>
    </row>
    <row r="2507" spans="24:24" x14ac:dyDescent="0.25">
      <c r="X2507" s="37"/>
    </row>
    <row r="2508" spans="24:24" x14ac:dyDescent="0.25">
      <c r="X2508" s="37"/>
    </row>
    <row r="2509" spans="24:24" x14ac:dyDescent="0.25">
      <c r="X2509" s="37"/>
    </row>
    <row r="2510" spans="24:24" x14ac:dyDescent="0.25">
      <c r="X2510" s="37"/>
    </row>
    <row r="2511" spans="24:24" x14ac:dyDescent="0.25">
      <c r="X2511" s="37"/>
    </row>
    <row r="2512" spans="24:24" x14ac:dyDescent="0.25">
      <c r="X2512" s="37"/>
    </row>
    <row r="2513" spans="24:24" x14ac:dyDescent="0.25">
      <c r="X2513" s="37"/>
    </row>
    <row r="2514" spans="24:24" x14ac:dyDescent="0.25">
      <c r="X2514" s="37"/>
    </row>
    <row r="2515" spans="24:24" x14ac:dyDescent="0.25">
      <c r="X2515" s="37"/>
    </row>
    <row r="2516" spans="24:24" x14ac:dyDescent="0.25">
      <c r="X2516" s="37"/>
    </row>
    <row r="2517" spans="24:24" x14ac:dyDescent="0.25">
      <c r="X2517" s="37"/>
    </row>
    <row r="2518" spans="24:24" x14ac:dyDescent="0.25">
      <c r="X2518" s="37"/>
    </row>
    <row r="2519" spans="24:24" x14ac:dyDescent="0.25">
      <c r="X2519" s="37"/>
    </row>
    <row r="2520" spans="24:24" x14ac:dyDescent="0.25">
      <c r="X2520" s="37"/>
    </row>
    <row r="2521" spans="24:24" x14ac:dyDescent="0.25">
      <c r="X2521" s="37"/>
    </row>
    <row r="2522" spans="24:24" x14ac:dyDescent="0.25">
      <c r="X2522" s="37"/>
    </row>
    <row r="2523" spans="24:24" x14ac:dyDescent="0.25">
      <c r="X2523" s="37"/>
    </row>
    <row r="2524" spans="24:24" x14ac:dyDescent="0.25">
      <c r="X2524" s="37"/>
    </row>
    <row r="2525" spans="24:24" x14ac:dyDescent="0.25">
      <c r="X2525" s="37"/>
    </row>
    <row r="2526" spans="24:24" x14ac:dyDescent="0.25">
      <c r="X2526" s="37"/>
    </row>
    <row r="2527" spans="24:24" x14ac:dyDescent="0.25">
      <c r="X2527" s="37"/>
    </row>
    <row r="2528" spans="24:24" x14ac:dyDescent="0.25">
      <c r="X2528" s="37"/>
    </row>
    <row r="2529" spans="24:24" x14ac:dyDescent="0.25">
      <c r="X2529" s="37"/>
    </row>
    <row r="2530" spans="24:24" x14ac:dyDescent="0.25">
      <c r="X2530" s="37"/>
    </row>
  </sheetData>
  <sheetProtection algorithmName="SHA-512" hashValue="/p0kuvvNWK0CoAewB5o554gdL2HZj6I7NJV9veH9NkWFsrdtlEVUR26SoeophQqLxwn8EOuCwzlGBOksGZ7FtQ==" saltValue="R2WkRqiSG/DVVJD65Z7kw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9"/>
  <sheetViews>
    <sheetView workbookViewId="0"/>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41</v>
      </c>
      <c r="B4" s="13" t="s">
        <v>13</v>
      </c>
    </row>
    <row r="5" spans="1:5" x14ac:dyDescent="0.25">
      <c r="A5" s="12" t="s">
        <v>37</v>
      </c>
      <c r="B5" s="13" t="s">
        <v>14</v>
      </c>
    </row>
    <row r="6" spans="1:5" x14ac:dyDescent="0.25">
      <c r="A6" s="12" t="s">
        <v>38</v>
      </c>
    </row>
    <row r="7" spans="1:5" x14ac:dyDescent="0.25">
      <c r="B7" s="12" t="s">
        <v>15</v>
      </c>
    </row>
    <row r="8" spans="1:5" x14ac:dyDescent="0.25">
      <c r="B8" s="12" t="s">
        <v>33</v>
      </c>
      <c r="E8" s="12" t="s">
        <v>37</v>
      </c>
    </row>
    <row r="9" spans="1:5" x14ac:dyDescent="0.25">
      <c r="B9" s="12" t="s">
        <v>34</v>
      </c>
      <c r="E9" s="12" t="s">
        <v>38</v>
      </c>
    </row>
  </sheetData>
  <sheetProtection algorithmName="SHA-512" hashValue="mQjy3CkuZKtaUdOabW+r05FsIpwxIW4ZxdLyYtWUjnTESqcPxbtWNCiZuPgpatqWe2e5YFSiEa/CKOFepPrInw==" saltValue="ZX1NN+DI/5x+NeU/A/jHV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Forward Curve</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heath</cp:lastModifiedBy>
  <dcterms:created xsi:type="dcterms:W3CDTF">2015-09-16T12:43:16Z</dcterms:created>
  <dcterms:modified xsi:type="dcterms:W3CDTF">2020-07-31T12:34:33Z</dcterms:modified>
</cp:coreProperties>
</file>